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3"/>
  </bookViews>
  <sheets>
    <sheet name="Розница" sheetId="1" r:id="rId1"/>
    <sheet name="Roser" sheetId="2" r:id="rId2"/>
    <sheet name="Руфлекс" sheetId="3" r:id="rId3"/>
    <sheet name="профнастил Гранд Лайн" sheetId="4" r:id="rId4"/>
    <sheet name="Метробонд" sheetId="5" r:id="rId5"/>
  </sheets>
  <definedNames/>
  <calcPr fullCalcOnLoad="1"/>
</workbook>
</file>

<file path=xl/sharedStrings.xml><?xml version="1.0" encoding="utf-8"?>
<sst xmlns="http://schemas.openxmlformats.org/spreadsheetml/2006/main" count="682" uniqueCount="478">
  <si>
    <t>ПРАЙС-ЛИСТ-РОЗНИЦА</t>
  </si>
  <si>
    <t>Наименование</t>
  </si>
  <si>
    <t>Длина, м</t>
  </si>
  <si>
    <t>Продажа</t>
  </si>
  <si>
    <t>Ширина м</t>
  </si>
  <si>
    <t>Ед. измер. в штуке</t>
  </si>
  <si>
    <t>Цена за ед. изм.</t>
  </si>
  <si>
    <t>Цена за шт</t>
  </si>
  <si>
    <t>Профнастил МП Липецк 0,4 мм</t>
  </si>
  <si>
    <t>МП 20 полиэстер (8017, 3011, 6005)</t>
  </si>
  <si>
    <t>Полиэстер GrandLine 0,4мм</t>
  </si>
  <si>
    <t>от 16.01.10</t>
  </si>
  <si>
    <t>М/черепица (8017)</t>
  </si>
  <si>
    <t xml:space="preserve">Полиэстер, Finish Profiles 0,4 мм </t>
  </si>
  <si>
    <t>М/черепица</t>
  </si>
  <si>
    <t>1,185 м</t>
  </si>
  <si>
    <t>Полиэстер, Pelti Ja Rauta 0,45мм</t>
  </si>
  <si>
    <t>Мат. Полиэстер Pelti Ja Rauta 0,4 мм</t>
  </si>
  <si>
    <t>от 16.02.10</t>
  </si>
  <si>
    <t>Пластизол Pelti Ja Rauta 0,4 мм</t>
  </si>
  <si>
    <t>Пластизол, Poimukate HPS 0,4 мм</t>
  </si>
  <si>
    <t>Пластизол, Finish Profiles HPS 0,4 мм</t>
  </si>
  <si>
    <t>Пластизол, Finish Profiles EGP 0,4 мм</t>
  </si>
  <si>
    <t xml:space="preserve">Пурал  Pelti Ja Rauta 0,4 мм </t>
  </si>
  <si>
    <t>Полиэстер 0,4 мм</t>
  </si>
  <si>
    <t>Лист гладкий GrandLine, Липецк</t>
  </si>
  <si>
    <t>2,0 м</t>
  </si>
  <si>
    <t>Лист гладкий Матовый полиэстер PJR</t>
  </si>
  <si>
    <t>Лист гладкий Полиэстер PJR,FP 0,4 мм</t>
  </si>
  <si>
    <t>Пластизол EGP/Пурал PJR/Пластизол PJR</t>
  </si>
  <si>
    <t xml:space="preserve">Лист гладкий </t>
  </si>
  <si>
    <t>Заглушка конька</t>
  </si>
  <si>
    <t>Саморез кровельный 48х35мм</t>
  </si>
  <si>
    <t>Уплотнитель</t>
  </si>
  <si>
    <t>Универсальный-самоклеющийся</t>
  </si>
  <si>
    <t>1м</t>
  </si>
  <si>
    <t>Краска</t>
  </si>
  <si>
    <t>Краска-спрей 0,4 л</t>
  </si>
  <si>
    <t>Водосток SIBA (Швеция) 125/87 мм</t>
  </si>
  <si>
    <t>Желоб круглый 3м</t>
  </si>
  <si>
    <t>Труба в/сточная 3м</t>
  </si>
  <si>
    <t>Угол внешний</t>
  </si>
  <si>
    <t>Угол внутренний</t>
  </si>
  <si>
    <t>Заглушка желоба комбинированная</t>
  </si>
  <si>
    <t>Замок желоба</t>
  </si>
  <si>
    <t>Крюк для желоба</t>
  </si>
  <si>
    <t>Приемник воды</t>
  </si>
  <si>
    <t>Колено</t>
  </si>
  <si>
    <t>Отвод</t>
  </si>
  <si>
    <t>Крепление трубы</t>
  </si>
  <si>
    <t>Водосточные системы  WIJO (Швеция) 125/90            от 15.10.09г.</t>
  </si>
  <si>
    <t>Желоб круглый 2,5м</t>
  </si>
  <si>
    <t>Желоб круглый 4м</t>
  </si>
  <si>
    <t>Угол желоба 90гр  внутренний</t>
  </si>
  <si>
    <t>Угол желоба 45гр внешний</t>
  </si>
  <si>
    <t>Заглушка желоба универсальная</t>
  </si>
  <si>
    <t>Держатель желоба 210мм</t>
  </si>
  <si>
    <t>Держатель желоба 70мм</t>
  </si>
  <si>
    <t>Соединитель желоба 125мм</t>
  </si>
  <si>
    <t>Воронка желоба 125/90мм</t>
  </si>
  <si>
    <t>Труба в/сточная 2,5м</t>
  </si>
  <si>
    <t>Труба в/сточная 4м</t>
  </si>
  <si>
    <t>Колено трубы 70гр</t>
  </si>
  <si>
    <t>Хомут крепления трубы 90мм</t>
  </si>
  <si>
    <t>Отвод выходной</t>
  </si>
  <si>
    <t xml:space="preserve">Водосток Scala Plastics (Бельгия) 125/80 </t>
  </si>
  <si>
    <t>с 19.06.09</t>
  </si>
  <si>
    <t>Желоб 4м</t>
  </si>
  <si>
    <t>Соединитель желобов</t>
  </si>
  <si>
    <t>Воронка центральная</t>
  </si>
  <si>
    <t>Заглушка желоба</t>
  </si>
  <si>
    <t>Внешний угол желоба 90</t>
  </si>
  <si>
    <t>Внутренний угол желоб 90</t>
  </si>
  <si>
    <t>Внешний угол желоба 135</t>
  </si>
  <si>
    <t>Внутренний угол желоб 135</t>
  </si>
  <si>
    <t>Кронштейн желоба пластик</t>
  </si>
  <si>
    <t>Кронштейн желоба металл</t>
  </si>
  <si>
    <t>Труба 4м</t>
  </si>
  <si>
    <t>Соединитель труб</t>
  </si>
  <si>
    <t>Колено 45</t>
  </si>
  <si>
    <t>Отвод  87</t>
  </si>
  <si>
    <t>Хомут трубы  к-т</t>
  </si>
  <si>
    <t>Клей 50 см3</t>
  </si>
  <si>
    <r>
      <t xml:space="preserve">Водосток Металл Профиль </t>
    </r>
    <r>
      <rPr>
        <sz val="14"/>
        <rFont val="Times New Roman Cyr"/>
        <family val="1"/>
      </rPr>
      <t>(цвет:RR32 - т.коричневый, белый, Р363 — красный</t>
    </r>
  </si>
  <si>
    <t>Желоб круглый  D=125х3м</t>
  </si>
  <si>
    <t>Труба в/сточная D100/ 3м</t>
  </si>
  <si>
    <t>Труба в/сточная D100/2м</t>
  </si>
  <si>
    <t>Труба соединительная D100/ 1м</t>
  </si>
  <si>
    <t>Угол внешний/внутренний 90 гр.</t>
  </si>
  <si>
    <t>Угол внешний 135гр./внутрен.135гр</t>
  </si>
  <si>
    <t>Ограничитель перелива универсальный</t>
  </si>
  <si>
    <t>Заглушка желоба D125</t>
  </si>
  <si>
    <t>Замок желоба D125</t>
  </si>
  <si>
    <t>Крюк для желоба (длинный)D125х320</t>
  </si>
  <si>
    <t>Крюк для желоба(короткий)D125х132</t>
  </si>
  <si>
    <t>Приемник воды D125/100</t>
  </si>
  <si>
    <t>Паук D100</t>
  </si>
  <si>
    <t>Воронка водосборная D 300/100</t>
  </si>
  <si>
    <t>Тройник труба D100</t>
  </si>
  <si>
    <t>Крепление трубы (на дерево)</t>
  </si>
  <si>
    <t>Крепление трубы (на кирпич)</t>
  </si>
  <si>
    <t>Гидроизоляционная пленка</t>
  </si>
  <si>
    <t>Ютафол Сильвер Д 1,5х50м рулон</t>
  </si>
  <si>
    <t>Ютафол Стандарт 110 рулон</t>
  </si>
  <si>
    <t>Скотч Ютафол СПАЛ 50м рулон</t>
  </si>
  <si>
    <t>50м</t>
  </si>
  <si>
    <t>Изоспан-А(гидроизоляция) рулон</t>
  </si>
  <si>
    <t>Пароизоляционная пленка</t>
  </si>
  <si>
    <t>Ютафол Сильвер Н 1,5мх50м</t>
  </si>
  <si>
    <t>Ютафол Стандарт Н 1,5мх50м</t>
  </si>
  <si>
    <t xml:space="preserve">Изоспан -В </t>
  </si>
  <si>
    <t xml:space="preserve">Диффузионная мембрана </t>
  </si>
  <si>
    <t>Пленка Tyvek  Soft рулон 75м2</t>
  </si>
  <si>
    <t>Полиэстер GrandLine из (0,4;0,45;0,5)стали;Металлпрофиль</t>
  </si>
  <si>
    <t>Ветровая планка широкая 2м</t>
  </si>
  <si>
    <t>Ветровая планка</t>
  </si>
  <si>
    <t xml:space="preserve">Конек п/круглый </t>
  </si>
  <si>
    <t>Конек прямоугольный</t>
  </si>
  <si>
    <t>Конек узкий</t>
  </si>
  <si>
    <t>Карниз</t>
  </si>
  <si>
    <t>Ендова</t>
  </si>
  <si>
    <t>Примыкание</t>
  </si>
  <si>
    <t>Разжелобок</t>
  </si>
  <si>
    <t>Снегозадержатель</t>
  </si>
  <si>
    <t>Полиэстер PJR+FP</t>
  </si>
  <si>
    <t>Ветровая планка узкая</t>
  </si>
  <si>
    <t>Конек п/круглый PJR, FP</t>
  </si>
  <si>
    <t>Матовый полиэстер  PJR</t>
  </si>
  <si>
    <t>Конек п/круглый PJR</t>
  </si>
  <si>
    <t>Пластизол EGP,пурал PJR,пластизол PJR</t>
  </si>
  <si>
    <t>Ветровая планка широкая</t>
  </si>
  <si>
    <t>Кровельные выходы (срок поставки 2-3 дня) 2</t>
  </si>
  <si>
    <t>Антенный выход (D=12-19-25-38-50-60-75-90)</t>
  </si>
  <si>
    <t>Вентиль KTV MAXI (для м/ч) с прох.элем.</t>
  </si>
  <si>
    <t>Вентиль KTV Classic (для готов.битумной кровли) с прох.элем.</t>
  </si>
  <si>
    <t>Вентиль KTV Huopa (для мягкой кровли до монтажа) с прох.элем.</t>
  </si>
  <si>
    <t>Выход вытяжки 125/160/500 с колпаком</t>
  </si>
  <si>
    <t>Выход вытяжки 160/225/500 с колпаком</t>
  </si>
  <si>
    <t>Выход канализации 110/500 не изолир.</t>
  </si>
  <si>
    <t>Выход канализации 110/160/500 изолир.</t>
  </si>
  <si>
    <t>Колпак на трубу 110</t>
  </si>
  <si>
    <t>Колпак на трубу 160</t>
  </si>
  <si>
    <t>Проходной элемент MAXI (для м/ч)</t>
  </si>
  <si>
    <t>Проходной элемент Classic (для готов.битумной кровли)</t>
  </si>
  <si>
    <t>Проходной элемент Huopa (для мягкой кровли до монтажа)</t>
  </si>
  <si>
    <t>ПЛАСТИК</t>
  </si>
  <si>
    <t>Заглушка конька пластик</t>
  </si>
  <si>
    <t>Шатровая заглушка(Pelti)</t>
  </si>
  <si>
    <t>Тройник Y (Pelti)</t>
  </si>
  <si>
    <t>Тройник T (Pelti)</t>
  </si>
  <si>
    <t>Профиль оцинкованный</t>
  </si>
  <si>
    <t>от 09.11.09</t>
  </si>
  <si>
    <t>Профиль оцинкованный, ПП - 60х27, 3м</t>
  </si>
  <si>
    <t>Подвес прямой, 07</t>
  </si>
  <si>
    <t>Royal Europa</t>
  </si>
  <si>
    <t>Сайдинг D-4,5  бел, санд,грин,стер,пич,беж</t>
  </si>
  <si>
    <t>Сайдинг D-4,5  алмонд,крим,еллоу</t>
  </si>
  <si>
    <t>Софит коричн. 1шт 1,116 CV м3</t>
  </si>
  <si>
    <t>Софит бел. 1шт 1,116 S м2</t>
  </si>
  <si>
    <t>Софит бел. 1шт 1,116 CV м2</t>
  </si>
  <si>
    <t>J-профиль</t>
  </si>
  <si>
    <t>J-профиль коричн</t>
  </si>
  <si>
    <t xml:space="preserve">Подгоночный проф. </t>
  </si>
  <si>
    <t>Оконная/дверн.накл.</t>
  </si>
  <si>
    <t>Внешний угол</t>
  </si>
  <si>
    <t>стартовая полоса</t>
  </si>
  <si>
    <t>Внутренний угол</t>
  </si>
  <si>
    <t>Сайдинг D-4,5  ВИНИЛ-ОН (Россия-Питер)</t>
  </si>
  <si>
    <t>Запрещается продавать панели б/ак-ров.</t>
  </si>
  <si>
    <t>Ак-ры должны составлять 30% в заказе по стоимости.</t>
  </si>
  <si>
    <t>Сайдинг D-4,5  бел,лен,ваниль,пт.молоко,фисташковый(1кор=22шт)</t>
  </si>
  <si>
    <t>J-профиль-белый (1кор=40шт)</t>
  </si>
  <si>
    <t>J-профиль-коричневый (1кор=40шт)</t>
  </si>
  <si>
    <t>Внешний угол-белый (1кор=12шт)</t>
  </si>
  <si>
    <t>Внутренний угол-белый(1кор=32шт)</t>
  </si>
  <si>
    <t>Завершающая-белый(1кор=80шт)</t>
  </si>
  <si>
    <t>Стартовая полоса(1кор=60шт)</t>
  </si>
  <si>
    <t>Ветровая доска (J-фаска) белая</t>
  </si>
  <si>
    <t>Приоконная планка белая</t>
  </si>
  <si>
    <t>Н-профиль -белый(1кор=12шт)</t>
  </si>
  <si>
    <t>Соффит D5 двойн перфар бел (1кор=16шт)</t>
  </si>
  <si>
    <t>Соффит D5 двойн сплошной бел (1кор=16шт)</t>
  </si>
  <si>
    <t>Соффит D5 двойн перфар коричневый</t>
  </si>
  <si>
    <t>Соффит D5 двойн сплошной коричневый</t>
  </si>
  <si>
    <t>Продажа сайдинга Mitten только с аксессуарами Mitten!!!</t>
  </si>
  <si>
    <t xml:space="preserve">Mitten (Канада) </t>
  </si>
  <si>
    <t>Серия Oregon Pride</t>
  </si>
  <si>
    <t xml:space="preserve">Цвета: Ivory, Bone,  Sandalwood, Mocha, Gold, Brownstone, </t>
  </si>
  <si>
    <t>Satin Grey, Mist Green, Ash, Clay, Blue Sky, Frost</t>
  </si>
  <si>
    <t>от 16.01.10г.</t>
  </si>
  <si>
    <t xml:space="preserve">Сайдинг D-4,5  </t>
  </si>
  <si>
    <t>J-профиль белый;цветной</t>
  </si>
  <si>
    <t xml:space="preserve">Гибкий J профиль </t>
  </si>
  <si>
    <t>Н-профиль белый;цветной</t>
  </si>
  <si>
    <t>F-профиль белый</t>
  </si>
  <si>
    <t>Карниз белый (фаска)</t>
  </si>
  <si>
    <t>Карниз Фигурный (J-фаска)</t>
  </si>
  <si>
    <t>Приоконная планка белый</t>
  </si>
  <si>
    <t>Подгоночный проф. Белый;цветной</t>
  </si>
  <si>
    <t>Оконная/дверн.накл. Белый;цветной</t>
  </si>
  <si>
    <t>Внешний угол белый;цветной</t>
  </si>
  <si>
    <t>Внутренний угол белый;цветной</t>
  </si>
  <si>
    <t xml:space="preserve">Водосток </t>
  </si>
  <si>
    <t>Стартовая полоса</t>
  </si>
  <si>
    <t>Соффит белый</t>
  </si>
  <si>
    <t>Соффит цветной</t>
  </si>
  <si>
    <t>Серия Sentry</t>
  </si>
  <si>
    <t>от 3.08.09г.</t>
  </si>
  <si>
    <t>Цвета: Chestnut Brown, Richmond red, Academy Grey, Khaki Brown, Grenadier Green, Annapolis Blue</t>
  </si>
  <si>
    <t>Оконная/дверн.накл.+ стартовая</t>
  </si>
  <si>
    <t xml:space="preserve"> </t>
  </si>
  <si>
    <t>Продажа сайдинга KAYCAN только с аксессуарами KAYCAN!!!</t>
  </si>
  <si>
    <t>KAYCAN D 4,5 (КАНАДА),        от 01.11.2009</t>
  </si>
  <si>
    <t>Sandalwood, Quartz, Rosette, Mocha</t>
  </si>
  <si>
    <t>остальные цвета</t>
  </si>
  <si>
    <t xml:space="preserve">J-профиль </t>
  </si>
  <si>
    <t xml:space="preserve">Н-профиль </t>
  </si>
  <si>
    <t xml:space="preserve">Стартовая полоса </t>
  </si>
  <si>
    <t xml:space="preserve">Оконная/дверн.накл. </t>
  </si>
  <si>
    <t xml:space="preserve">Внешний угол </t>
  </si>
  <si>
    <t xml:space="preserve">Внутренний угол </t>
  </si>
  <si>
    <t>Карниз Фигурный</t>
  </si>
  <si>
    <t>Софит с центральной перфорацией</t>
  </si>
  <si>
    <t>Софит сплошной</t>
  </si>
  <si>
    <t xml:space="preserve">Супер J </t>
  </si>
  <si>
    <t>Nordside (Россия)                                                         от 16.01.10г.</t>
  </si>
  <si>
    <t>Сайдинг белый</t>
  </si>
  <si>
    <t>Сайдинг,  остальные цвета</t>
  </si>
  <si>
    <t>Наличник</t>
  </si>
  <si>
    <t>J-фаска</t>
  </si>
  <si>
    <t xml:space="preserve">приоконная планка  </t>
  </si>
  <si>
    <t>софит бел, Solit, Vented</t>
  </si>
  <si>
    <t>Сайдинг цокольный NAILITE</t>
  </si>
  <si>
    <t>Сайдинг кирпич/камень 1шт</t>
  </si>
  <si>
    <t>Угол наружний 0,45</t>
  </si>
  <si>
    <t>Отделочный борт 0,91</t>
  </si>
  <si>
    <t>Стартовая полоса метал. 3,00</t>
  </si>
  <si>
    <t>J-профиль 3,81</t>
  </si>
  <si>
    <t>Герметик</t>
  </si>
  <si>
    <t>тюбик</t>
  </si>
  <si>
    <t>КЕРАБИТ (Финляндия)</t>
  </si>
  <si>
    <t>Только с аксессуарами!!!</t>
  </si>
  <si>
    <t>+5% (без аксессуаров)</t>
  </si>
  <si>
    <t>Кровельный гонт  уп. 3кв.м</t>
  </si>
  <si>
    <t>уп.</t>
  </si>
  <si>
    <t>Конек Керабит 45 плиток = 11 п.м.</t>
  </si>
  <si>
    <t>Карнизная полоса рулон  0,275х10м</t>
  </si>
  <si>
    <t>рул.</t>
  </si>
  <si>
    <t>Ендова Супра 7 рулон 0,7х10 мп (зел., красн.)</t>
  </si>
  <si>
    <t>Ендова Супра 10 рулон 1,1х10 мп (коричн.)</t>
  </si>
  <si>
    <t>Клей  Керабит 3 л</t>
  </si>
  <si>
    <t>банка</t>
  </si>
  <si>
    <t>Цвета:      красный с отливом, зеленый с отливом, коричневый с отливом</t>
  </si>
  <si>
    <t>Форма:     шестигранник</t>
  </si>
  <si>
    <t>TEGOLA Nordland на сайте правильно</t>
  </si>
  <si>
    <t xml:space="preserve"> Только с аксессуарами!!!</t>
  </si>
  <si>
    <t>Классик (уп=3,5м2) Зел,кор,кр,сер,сланц.,терр</t>
  </si>
  <si>
    <t>Классик (уп=3,5м2) синий</t>
  </si>
  <si>
    <t>Антик (уп=3,5м2) Зел,кор,кр</t>
  </si>
  <si>
    <t>Антик (уп-3,5м2) Синий</t>
  </si>
  <si>
    <t>Нордик (уп=3,45м2) Кр,кор,зел,сер,террак</t>
  </si>
  <si>
    <t>Нордик уп=3,45м2) синий</t>
  </si>
  <si>
    <t>Альпин уп-3,45м2) Кр,кор,зел,сер,чер</t>
  </si>
  <si>
    <t xml:space="preserve">Альпин (уп=3,45м2) синий </t>
  </si>
  <si>
    <t>Аляска (уп=2,57м2)Терракот, дерево, корч с отливом, тем сланец</t>
  </si>
  <si>
    <t>Ендова Сейфити Колор СБС-3 (цветная)10х1м</t>
  </si>
  <si>
    <t>Ендова Сейфити Колор СБС-3 (синяя)10х1м</t>
  </si>
  <si>
    <t>Подкл.ковер СБС-2 15х1м самоклеющ.</t>
  </si>
  <si>
    <t>Подкл.ковер СБС-3 10х1м наплавляющ.</t>
  </si>
  <si>
    <t>Алюбар 40 (пароизол.)150х1м</t>
  </si>
  <si>
    <t>Алюбар 50 (пароизол.)150х1м алюм</t>
  </si>
  <si>
    <t>Айсбар(гидроизол.) 20х1м Россия</t>
  </si>
  <si>
    <t>Дифбар 95 (пародиффуз.) 50х1,5м</t>
  </si>
  <si>
    <t>Аэратор спец.(черн.,кор.)</t>
  </si>
  <si>
    <t>Аэратор стандарт.(черн.)</t>
  </si>
  <si>
    <t>Битустик 350г (10м2)(битумный герметик)</t>
  </si>
  <si>
    <t>Битустик 5кг (битумный герметик)</t>
  </si>
  <si>
    <t>Снегозадержатель-ножка RR32-коричневый</t>
  </si>
  <si>
    <t>Гвозди (1 уп=5кг)</t>
  </si>
  <si>
    <t>925 р</t>
  </si>
  <si>
    <t>Сетка  от насекомых      м.пог.</t>
  </si>
  <si>
    <t>Экобит аллюминий 15 см</t>
  </si>
  <si>
    <t>Экобит аллюминий 15 см цветной</t>
  </si>
  <si>
    <t>Фанера ОСП-3 толщ.9мм-ГЛЮНЦ</t>
  </si>
  <si>
    <t>Bituwell германия + 20шляпок на лист</t>
  </si>
  <si>
    <r>
      <t xml:space="preserve">Волнистый лист матовый </t>
    </r>
    <r>
      <rPr>
        <b/>
        <sz val="10"/>
        <rFont val="Times New Roman Cyr"/>
        <family val="1"/>
      </rPr>
      <t xml:space="preserve"> КОР</t>
    </r>
    <r>
      <rPr>
        <sz val="10"/>
        <rFont val="Times New Roman Cyr"/>
        <family val="1"/>
      </rPr>
      <t xml:space="preserve"> 2х0,93</t>
    </r>
  </si>
  <si>
    <t>2м</t>
  </si>
  <si>
    <t>0,93м</t>
  </si>
  <si>
    <t>1,86м</t>
  </si>
  <si>
    <r>
      <t>Волнистый лист матовый</t>
    </r>
    <r>
      <rPr>
        <b/>
        <sz val="10"/>
        <rFont val="Times New Roman Cyr"/>
        <family val="1"/>
      </rPr>
      <t xml:space="preserve"> ВИШ</t>
    </r>
    <r>
      <rPr>
        <sz val="10"/>
        <rFont val="Times New Roman Cyr"/>
        <family val="1"/>
      </rPr>
      <t xml:space="preserve"> 2х0,93</t>
    </r>
  </si>
  <si>
    <t>Волнистый лист глянцевый 2х0,93</t>
  </si>
  <si>
    <t xml:space="preserve">Ендова, конек матовый 1м  </t>
  </si>
  <si>
    <t xml:space="preserve">Ендова, конек глянцевый 1м  </t>
  </si>
  <si>
    <t>Коррубит +20 шляпок на лист</t>
  </si>
  <si>
    <r>
      <t>Волнистый лист</t>
    </r>
    <r>
      <rPr>
        <b/>
        <sz val="10"/>
        <rFont val="Times New Roman Cyr"/>
        <family val="1"/>
      </rPr>
      <t xml:space="preserve"> Вишня</t>
    </r>
    <r>
      <rPr>
        <sz val="10"/>
        <rFont val="Times New Roman Cyr"/>
        <family val="1"/>
      </rPr>
      <t xml:space="preserve"> матовый </t>
    </r>
  </si>
  <si>
    <t>Конек Вишня Матовый</t>
  </si>
  <si>
    <r>
      <t>Волнистый лист</t>
    </r>
    <r>
      <rPr>
        <b/>
        <sz val="10"/>
        <rFont val="Times New Roman Cyr"/>
        <family val="1"/>
      </rPr>
      <t xml:space="preserve"> Коричневый</t>
    </r>
    <r>
      <rPr>
        <sz val="10"/>
        <rFont val="Times New Roman Cyr"/>
        <family val="1"/>
      </rPr>
      <t xml:space="preserve"> матовый </t>
    </r>
  </si>
  <si>
    <t>Конек</t>
  </si>
  <si>
    <t>Aqualine (Бельгия)+20 шляпок на лист глянцевый</t>
  </si>
  <si>
    <t>Волнистый лист  зеленый</t>
  </si>
  <si>
    <t>0,92м</t>
  </si>
  <si>
    <t>1,84м</t>
  </si>
  <si>
    <t>Волнистый лист коричнев.,красный</t>
  </si>
  <si>
    <t>Конек глянцевый</t>
  </si>
  <si>
    <t>Ондулин (Франция) + 20шляпок+20 гвоздей  на лист</t>
  </si>
  <si>
    <r>
      <t xml:space="preserve">Волнистый лист матовый </t>
    </r>
    <r>
      <rPr>
        <b/>
        <sz val="10"/>
        <rFont val="Times New Roman Cyr"/>
        <family val="1"/>
      </rPr>
      <t>КОР,ВИШ</t>
    </r>
  </si>
  <si>
    <t>0,95м</t>
  </si>
  <si>
    <t>1,90м</t>
  </si>
  <si>
    <r>
      <t>Волнистый лист матовый</t>
    </r>
    <r>
      <rPr>
        <b/>
        <sz val="10"/>
        <rFont val="Times New Roman Cyr"/>
        <family val="1"/>
      </rPr>
      <t xml:space="preserve"> ЗЕЛЕНЫЙ</t>
    </r>
  </si>
  <si>
    <r>
      <t xml:space="preserve">Ендова, конек матовый </t>
    </r>
    <r>
      <rPr>
        <b/>
        <sz val="10"/>
        <rFont val="Times New Roman Cyr"/>
        <family val="1"/>
      </rPr>
      <t>КОР,ВИШ</t>
    </r>
    <r>
      <rPr>
        <sz val="10"/>
        <rFont val="Times New Roman Cyr"/>
        <family val="1"/>
      </rPr>
      <t xml:space="preserve"> </t>
    </r>
  </si>
  <si>
    <t>0,36 м</t>
  </si>
  <si>
    <r>
      <t xml:space="preserve">Ендова, конек матовый </t>
    </r>
    <r>
      <rPr>
        <b/>
        <sz val="10"/>
        <rFont val="Times New Roman Cyr"/>
        <family val="1"/>
      </rPr>
      <t xml:space="preserve">ЗЕЛЕНЫЙ </t>
    </r>
  </si>
  <si>
    <t>Сайдинг Тимбер Тренд</t>
  </si>
  <si>
    <t>Рисунок</t>
  </si>
  <si>
    <t>ед. изм.</t>
  </si>
  <si>
    <t>Количество</t>
  </si>
  <si>
    <t>Цена</t>
  </si>
  <si>
    <t>Панели</t>
  </si>
  <si>
    <t>Панель "Timber Trend" (светлый дуб)</t>
  </si>
  <si>
    <t>шт.</t>
  </si>
  <si>
    <t>1 шт=1,1429 м2           7 шт/в уп.(8,0 м2), длина 3,81 м</t>
  </si>
  <si>
    <t>30,50 $</t>
  </si>
  <si>
    <t>Панель "Timber Trend" (темный орех)</t>
  </si>
  <si>
    <t>Аксессуары</t>
  </si>
  <si>
    <t>J профиль</t>
  </si>
  <si>
    <t>36 шт/в упаковке, длина 3,81 м</t>
  </si>
  <si>
    <t>8,90 $</t>
  </si>
  <si>
    <t>Н профиль узкий</t>
  </si>
  <si>
    <t>15 шт/в упаковке, длина 3,05 м</t>
  </si>
  <si>
    <t>18,00 $</t>
  </si>
  <si>
    <t>Н профиль широкий</t>
  </si>
  <si>
    <t>20 шт/в упаковке, длина 3,05 м</t>
  </si>
  <si>
    <t>19,70 $</t>
  </si>
  <si>
    <t>10 шт/в упаковке, длина 3,05 м</t>
  </si>
  <si>
    <t>35,60 $</t>
  </si>
  <si>
    <t>6 шт/в упаковке длина 3,05 м</t>
  </si>
  <si>
    <t>28,20 $</t>
  </si>
  <si>
    <t>Наличник на окна</t>
  </si>
  <si>
    <t>24 шт/в упаковке, длина 3,05 м</t>
  </si>
  <si>
    <t>25,70 $</t>
  </si>
  <si>
    <t>Мансардные окна</t>
  </si>
  <si>
    <t>Скидка  10%</t>
  </si>
  <si>
    <t>Сигнализаторы угарного газа:</t>
  </si>
  <si>
    <t>от 02.02.10г.</t>
  </si>
  <si>
    <t>Сигнализатор угарн.газа ГС-СО-01</t>
  </si>
  <si>
    <t>Сигнализатор угарн.газа ГС-СО-01А</t>
  </si>
  <si>
    <t>Вентиляционные решетки и накладки-блоки</t>
  </si>
  <si>
    <t>Блок д/вентиляции UMB 0809 LEV 7 5/8"х5/8" Белый</t>
  </si>
  <si>
    <t>Блок д/водопровода UMB 0809 SR 8"х9  3/16" Белый</t>
  </si>
  <si>
    <t>Блок д/номера UMB 0913 BBN 8 5/8"х1/8" Белый</t>
  </si>
  <si>
    <t>Блок д/электр. UMB 0809 EBN 7 1/2"х1/2" Белый</t>
  </si>
  <si>
    <t>Блок стандарт UMB 0809 STDN 7 1/2"х8 1/2" Белый</t>
  </si>
  <si>
    <t>Вент.решетка GV 0018 ОСТ восьмигран.18" БЕЛЫЙ</t>
  </si>
  <si>
    <t>Вент.решетка GV 0022 RD круглая 22" БЕЛЫЙ</t>
  </si>
  <si>
    <t>Вент.решетка GV 0022 ОСТ восьмигран.22" БЕЛЫЙ</t>
  </si>
  <si>
    <t>Вент.решетка GV 0032 RD круглая 32" БЕЛЫЙ</t>
  </si>
  <si>
    <t>Вент.решетка GV 1218 прямоугольн. 12"х18" БЕЛЫЙ</t>
  </si>
  <si>
    <t>Вент.решетка GV 1422 RТ арочная 14"х22"  БЕЛЫЙ</t>
  </si>
  <si>
    <t>Вент.решетка GV 2234 НR п/круглая 22"х34" БЕЛЫЙ</t>
  </si>
  <si>
    <t>Композитная черепица Roser, коллекция Spany,Roserbond, Rowod</t>
  </si>
  <si>
    <t>№</t>
  </si>
  <si>
    <t>Ед.изм.</t>
  </si>
  <si>
    <t>до 50 кв.м</t>
  </si>
  <si>
    <t>до 50-100 кв.м</t>
  </si>
  <si>
    <t>100-300 кв.м</t>
  </si>
  <si>
    <t>300-500 кв.м</t>
  </si>
  <si>
    <t>Рядовая черепица CLEO 0,41х1,335 (S=0,46кв.м)</t>
  </si>
  <si>
    <t>лист</t>
  </si>
  <si>
    <t>Ограничитель для птиц (для CLEO)</t>
  </si>
  <si>
    <t>Верхняя направляющая(для CLEO)</t>
  </si>
  <si>
    <t>Рядовая черепица SPANY,RoserBond, Rowood 0,41х1,335 (S=0,46кв.м)</t>
  </si>
  <si>
    <t>Конек полукруглый 0,4м</t>
  </si>
  <si>
    <t>шт</t>
  </si>
  <si>
    <t>Конек декоративный</t>
  </si>
  <si>
    <t>Крышка полукруглого конька d=0,15м</t>
  </si>
  <si>
    <t>Крышка декоративного конька d=0,15м</t>
  </si>
  <si>
    <t>Ендова металическая 1,25 м.</t>
  </si>
  <si>
    <t>Карнизная планка, Профиль 1 1,4 м</t>
  </si>
  <si>
    <t>Карнизная планка, Профиль 2 1,4 м</t>
  </si>
  <si>
    <t>Планка примыкания 1,4 м</t>
  </si>
  <si>
    <t>Плоский лист 1,4х0,457</t>
  </si>
  <si>
    <t>Фронтонная (торцевая) планка 1,4 м</t>
  </si>
  <si>
    <t>Состав для швов и гвоздей</t>
  </si>
  <si>
    <t>Гранулы для швов и гвоздей</t>
  </si>
  <si>
    <t>Гвозди РОЗЕР                               (кратно 5кг.)</t>
  </si>
  <si>
    <t>кг</t>
  </si>
  <si>
    <t>Клей для ремкомплектов (зима) (350м.г.)</t>
  </si>
  <si>
    <t>Алюминиевая лента для примыканий (5м.п.)</t>
  </si>
  <si>
    <t>Уплотнитель унив-й вентилируемый самоклеющийся (2м.п.)</t>
  </si>
  <si>
    <t xml:space="preserve">RYFLEX </t>
  </si>
  <si>
    <t>Цвет</t>
  </si>
  <si>
    <t>КЛ</t>
  </si>
  <si>
    <t>черный, серый</t>
  </si>
  <si>
    <t>м.кв.</t>
  </si>
  <si>
    <t>красный, зеленый, коричневый</t>
  </si>
  <si>
    <t>Катрилли</t>
  </si>
  <si>
    <t>осенний красный, серый, зелень моховая, кора дерева</t>
  </si>
  <si>
    <t>синий, иней, вереск, лишайник, дюна</t>
  </si>
  <si>
    <t>золотой песок</t>
  </si>
  <si>
    <t>Джази</t>
  </si>
  <si>
    <t>красный, зеленый, коричневый, серый, медный</t>
  </si>
  <si>
    <t>Роки</t>
  </si>
  <si>
    <t>черный</t>
  </si>
  <si>
    <t>красный(гранит), зеленый(тайга), коричневый (спелый каштан), серый(балтика)</t>
  </si>
  <si>
    <t>медный отлив, синий (голубая лагуна), золотой песок, дюна, терракота</t>
  </si>
  <si>
    <t>Фокси</t>
  </si>
  <si>
    <t>красный, зеленый, коричневый, серый, черный, терракота</t>
  </si>
  <si>
    <t>Конек / карниз в цвет плитки (12мх0,33м/20м х 0,25м)</t>
  </si>
  <si>
    <t>упак.</t>
  </si>
  <si>
    <t>Ендова Pintari в цвет плитки (рулон 10м х 0,7м)</t>
  </si>
  <si>
    <t>рулон</t>
  </si>
  <si>
    <t>Подкладочный ковер U-EL 60/2200 (рулон-15м2) самоклеящийся слой</t>
  </si>
  <si>
    <t>Подкладочный ковер K-EL 60/2200 (рулон-15м2)</t>
  </si>
  <si>
    <t>Подкладочный ковер RUFLEX (рулон-15м2)</t>
  </si>
  <si>
    <t>Клей герметизирующий k-36, 300 грамм</t>
  </si>
  <si>
    <t>Клей герметизирующий k-36, 3 литра</t>
  </si>
  <si>
    <t>Клей герметизирующий k-36, 10 литра</t>
  </si>
  <si>
    <t>ПРОФНАСТИЛ</t>
  </si>
  <si>
    <t>http://www.euro-molodi.ru/profnastil.html</t>
  </si>
  <si>
    <t>От 22.02.10г.</t>
  </si>
  <si>
    <t>Профнастил с полимерным покрытием Гранд Лайн РОЗНИЦА</t>
  </si>
  <si>
    <t>Наим. профиля</t>
  </si>
  <si>
    <t>ед.</t>
  </si>
  <si>
    <t>PE-0,4Аз</t>
  </si>
  <si>
    <t>PE-0,4Евр</t>
  </si>
  <si>
    <t>PE-0,45Аз</t>
  </si>
  <si>
    <t>PE-0,45Ев</t>
  </si>
  <si>
    <t>PE-0,5Аз</t>
  </si>
  <si>
    <t>PE-0,5Ев</t>
  </si>
  <si>
    <t>PE 0,7</t>
  </si>
  <si>
    <t>PE 0,5 двс</t>
  </si>
  <si>
    <t>Mat.0,4</t>
  </si>
  <si>
    <t>Mat.0,45</t>
  </si>
  <si>
    <t>Гранит 0,45</t>
  </si>
  <si>
    <t>Гранит 0,5</t>
  </si>
  <si>
    <t>Пласт 0,45</t>
  </si>
  <si>
    <t>Пласт 0,5</t>
  </si>
  <si>
    <t>рублей за м2</t>
  </si>
  <si>
    <t>Профнастил (С-8)</t>
  </si>
  <si>
    <t>м2</t>
  </si>
  <si>
    <t>Профнастил (С-10)</t>
  </si>
  <si>
    <t>-</t>
  </si>
  <si>
    <t>Профнастил (С-20)</t>
  </si>
  <si>
    <t>Профнастил (С-21)</t>
  </si>
  <si>
    <t>Профнастил (НС-35)</t>
  </si>
  <si>
    <t>Профнастил (Н-60)</t>
  </si>
  <si>
    <t>Профнастил (Н-75)</t>
  </si>
  <si>
    <t>в ЕВРО</t>
  </si>
  <si>
    <t xml:space="preserve">     Наименование материалов</t>
  </si>
  <si>
    <t xml:space="preserve">до 150 м. </t>
  </si>
  <si>
    <t xml:space="preserve">150-400м. </t>
  </si>
  <si>
    <t xml:space="preserve">400-1000м. </t>
  </si>
  <si>
    <t>1т.м.-2т.м.</t>
  </si>
  <si>
    <t>изм.</t>
  </si>
  <si>
    <r>
      <t xml:space="preserve">Лист Метро Бонд </t>
    </r>
    <r>
      <rPr>
        <sz val="10"/>
        <rFont val="Arial Cyr"/>
        <family val="2"/>
      </rPr>
      <t>(1330х410мм. S=0,46кв.м.)</t>
    </r>
  </si>
  <si>
    <r>
      <t xml:space="preserve">Лист Метро Руман </t>
    </r>
    <r>
      <rPr>
        <sz val="10"/>
        <rFont val="Arial Cyr"/>
        <family val="2"/>
      </rPr>
      <t>двухцветн</t>
    </r>
  </si>
  <si>
    <t>Конек ребровый (1250 мм)</t>
  </si>
  <si>
    <t>Конек полукруглый (410 мм)</t>
  </si>
  <si>
    <t>Конек полукруглый тройной</t>
  </si>
  <si>
    <t>Крышка полукруглого конька</t>
  </si>
  <si>
    <t>Торцевая планка левая (1250 мм)</t>
  </si>
  <si>
    <t>Торцевая планка правая (1250 мм)</t>
  </si>
  <si>
    <t>Заглушка торцевой планки левой</t>
  </si>
  <si>
    <t>Заглушка торцевой планки правой</t>
  </si>
  <si>
    <t xml:space="preserve">Боковое примыкание левое (1250 мм) </t>
  </si>
  <si>
    <t>Боковое примыкание правое (1250 мм)</t>
  </si>
  <si>
    <t>Фартук (1250 мм)</t>
  </si>
  <si>
    <t>Плоский лист (1320х450 мм)</t>
  </si>
  <si>
    <t>Карнизная планка (1250 мм)</t>
  </si>
  <si>
    <t>Ендова (1250 мм)</t>
  </si>
  <si>
    <t>Рем. Комплект (Гранулы + краска) 250 гр.</t>
  </si>
  <si>
    <t>Y полукр. кон. Эл-нт 15-30</t>
  </si>
  <si>
    <t>Y полукр. кон. Эл-нт 30-45</t>
  </si>
  <si>
    <t>Наконечник полукруглого конька</t>
  </si>
  <si>
    <t xml:space="preserve">T - полукр кон. Элемент </t>
  </si>
  <si>
    <t>Гвозди (5 кг)</t>
  </si>
  <si>
    <t>Прозрачный лист</t>
  </si>
  <si>
    <t>Кровельный вентилятор</t>
  </si>
</sst>
</file>

<file path=xl/styles.xml><?xml version="1.0" encoding="utf-8"?>
<styleSheet xmlns="http://schemas.openxmlformats.org/spreadsheetml/2006/main">
  <numFmts count="27">
    <numFmt numFmtId="164" formatCode="GENERAL"/>
    <numFmt numFmtId="165" formatCode="#,##0\ [$RUB];\-#,##0\ [$RUB]"/>
    <numFmt numFmtId="166" formatCode="#,##0.000&quot; м&quot;"/>
    <numFmt numFmtId="167" formatCode="#,##0.000"/>
    <numFmt numFmtId="168" formatCode="#,##0.00&quot; р/$&quot;"/>
    <numFmt numFmtId="169" formatCode="[$$-409]#,##0.000"/>
    <numFmt numFmtId="170" formatCode="#,##0.00&quot;р.&quot;"/>
    <numFmt numFmtId="171" formatCode="#,##0.00\ [$EUR];[RED]\-#,##0.00\ [$EUR]"/>
    <numFmt numFmtId="172" formatCode="#,##0.00[$р.-419];\-#,##0.00[$р.-419]"/>
    <numFmt numFmtId="173" formatCode="0"/>
    <numFmt numFmtId="174" formatCode="#,##0.00&quot;р.&quot;;\-#,##0.00&quot;р.&quot;"/>
    <numFmt numFmtId="175" formatCode="[$€]\ #,##0.00"/>
    <numFmt numFmtId="176" formatCode="#,##0.00"/>
    <numFmt numFmtId="177" formatCode="0.00"/>
    <numFmt numFmtId="178" formatCode="#,##0.00&quot;р.&quot;;[RED]\-#,##0.00&quot;р.&quot;"/>
    <numFmt numFmtId="179" formatCode="#,##0.0&quot;р.&quot;;\-#,##0.0&quot;р.&quot;"/>
    <numFmt numFmtId="180" formatCode="[$$-1009]#,##0.00"/>
    <numFmt numFmtId="181" formatCode="#,##0[$руб.-419];\-#,##0[$руб.-419]"/>
    <numFmt numFmtId="182" formatCode="#,##0.00_ ;\-#,##0.00\ "/>
    <numFmt numFmtId="183" formatCode="#,##0.00\ [$USD];[RED]\-#,##0.00\ [$USD]"/>
    <numFmt numFmtId="184" formatCode="#,##0.00[$руб.-419];[RED]\-#,##0.00[$руб.-419]"/>
    <numFmt numFmtId="185" formatCode="#,##0[$руб.-419];[RED]\-#,##0[$руб.-419]"/>
    <numFmt numFmtId="186" formatCode="0%"/>
    <numFmt numFmtId="187" formatCode="#,##0.00_р_."/>
    <numFmt numFmtId="188" formatCode="#,##0"/>
    <numFmt numFmtId="189" formatCode="0.0%"/>
    <numFmt numFmtId="190" formatCode="#,##0.00\ [$€-1]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8"/>
      <name val="Times New Roman Cyr"/>
      <family val="1"/>
    </font>
    <font>
      <b/>
      <u val="single"/>
      <sz val="18"/>
      <name val="Times New Roman Cyr"/>
      <family val="1"/>
    </font>
    <font>
      <b/>
      <u val="single"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0.5"/>
      <name val="Times New Roman Cyr"/>
      <family val="1"/>
    </font>
    <font>
      <b/>
      <i/>
      <sz val="14"/>
      <name val="Times New Roman Cyr"/>
      <family val="1"/>
    </font>
    <font>
      <b/>
      <i/>
      <sz val="10"/>
      <name val="Times New Roman Cyr"/>
      <family val="1"/>
    </font>
    <font>
      <sz val="10.5"/>
      <name val="Times New Roman Cyr"/>
      <family val="1"/>
    </font>
    <font>
      <i/>
      <sz val="10.5"/>
      <name val="Times New Roman Cyr"/>
      <family val="1"/>
    </font>
    <font>
      <sz val="10"/>
      <color indexed="8"/>
      <name val="Times New Roman Cyr"/>
      <family val="1"/>
    </font>
    <font>
      <b/>
      <i/>
      <sz val="14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0.5"/>
      <color indexed="8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1"/>
    </font>
    <font>
      <b/>
      <i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11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"/>
      <family val="2"/>
    </font>
    <font>
      <sz val="31.95"/>
      <name val="Arial Black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1"/>
      <name val="Arial Cyr"/>
      <family val="2"/>
    </font>
    <font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>
      <alignment/>
      <protection/>
    </xf>
    <xf numFmtId="164" fontId="1" fillId="0" borderId="0" applyBorder="0">
      <alignment/>
      <protection/>
    </xf>
  </cellStyleXfs>
  <cellXfs count="450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0" fillId="2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2" fillId="0" borderId="0" xfId="0" applyNumberFormat="1" applyFont="1" applyAlignment="1">
      <alignment/>
    </xf>
    <xf numFmtId="164" fontId="4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5" fillId="2" borderId="0" xfId="0" applyFont="1" applyFill="1" applyAlignment="1">
      <alignment horizontal="center"/>
    </xf>
    <xf numFmtId="164" fontId="6" fillId="2" borderId="1" xfId="0" applyFont="1" applyFill="1" applyBorder="1" applyAlignment="1" applyProtection="1">
      <alignment horizontal="center" vertical="center" wrapText="1"/>
      <protection hidden="1"/>
    </xf>
    <xf numFmtId="166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7" fontId="7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2" borderId="4" xfId="0" applyNumberFormat="1" applyFont="1" applyFill="1" applyBorder="1" applyAlignment="1" applyProtection="1">
      <alignment horizontal="center" vertical="center"/>
      <protection hidden="1"/>
    </xf>
    <xf numFmtId="168" fontId="7" fillId="2" borderId="5" xfId="0" applyNumberFormat="1" applyFont="1" applyFill="1" applyBorder="1" applyAlignment="1" applyProtection="1">
      <alignment horizontal="center" vertical="center"/>
      <protection hidden="1"/>
    </xf>
    <xf numFmtId="166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67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69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7" xfId="0" applyFont="1" applyFill="1" applyBorder="1" applyAlignment="1" applyProtection="1">
      <alignment vertical="center" wrapText="1"/>
      <protection hidden="1"/>
    </xf>
    <xf numFmtId="164" fontId="8" fillId="2" borderId="8" xfId="0" applyFont="1" applyFill="1" applyBorder="1" applyAlignment="1" applyProtection="1">
      <alignment vertical="center" wrapText="1"/>
      <protection hidden="1"/>
    </xf>
    <xf numFmtId="164" fontId="9" fillId="2" borderId="9" xfId="0" applyFont="1" applyFill="1" applyBorder="1" applyAlignment="1" applyProtection="1">
      <alignment vertical="center" wrapText="1"/>
      <protection hidden="1"/>
    </xf>
    <xf numFmtId="164" fontId="0" fillId="2" borderId="0" xfId="0" applyFill="1" applyAlignment="1">
      <alignment/>
    </xf>
    <xf numFmtId="165" fontId="2" fillId="2" borderId="0" xfId="0" applyNumberFormat="1" applyFont="1" applyFill="1" applyAlignment="1">
      <alignment/>
    </xf>
    <xf numFmtId="164" fontId="10" fillId="2" borderId="1" xfId="0" applyFont="1" applyFill="1" applyBorder="1" applyAlignment="1" applyProtection="1">
      <alignment horizontal="left" vertical="center" wrapText="1"/>
      <protection hidden="1"/>
    </xf>
    <xf numFmtId="167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70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70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" xfId="0" applyFont="1" applyFill="1" applyBorder="1" applyAlignment="1" applyProtection="1">
      <alignment horizontal="left" vertical="center" wrapText="1"/>
      <protection hidden="1"/>
    </xf>
    <xf numFmtId="171" fontId="8" fillId="2" borderId="11" xfId="0" applyNumberFormat="1" applyFont="1" applyFill="1" applyBorder="1" applyAlignment="1" applyProtection="1">
      <alignment horizontal="center" vertical="center"/>
      <protection hidden="1"/>
    </xf>
    <xf numFmtId="170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2" xfId="0" applyFont="1" applyFill="1" applyBorder="1" applyAlignment="1" applyProtection="1">
      <alignment horizontal="left" vertical="center"/>
      <protection hidden="1"/>
    </xf>
    <xf numFmtId="166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67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172" fontId="11" fillId="2" borderId="2" xfId="0" applyNumberFormat="1" applyFont="1" applyFill="1" applyBorder="1" applyAlignment="1">
      <alignment horizontal="center"/>
    </xf>
    <xf numFmtId="171" fontId="10" fillId="2" borderId="10" xfId="0" applyNumberFormat="1" applyFont="1" applyFill="1" applyBorder="1" applyAlignment="1" applyProtection="1">
      <alignment horizontal="center" vertical="center"/>
      <protection hidden="1"/>
    </xf>
    <xf numFmtId="173" fontId="2" fillId="2" borderId="0" xfId="0" applyNumberFormat="1" applyFont="1" applyFill="1" applyAlignment="1">
      <alignment/>
    </xf>
    <xf numFmtId="164" fontId="8" fillId="2" borderId="12" xfId="0" applyFont="1" applyFill="1" applyBorder="1" applyAlignment="1">
      <alignment horizontal="left"/>
    </xf>
    <xf numFmtId="164" fontId="9" fillId="2" borderId="11" xfId="0" applyFont="1" applyFill="1" applyBorder="1" applyAlignment="1">
      <alignment horizontal="center"/>
    </xf>
    <xf numFmtId="171" fontId="9" fillId="2" borderId="13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 horizontal="left"/>
    </xf>
    <xf numFmtId="166" fontId="0" fillId="2" borderId="2" xfId="0" applyNumberForma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71" fontId="0" fillId="2" borderId="10" xfId="0" applyNumberForma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74" fontId="7" fillId="2" borderId="2" xfId="0" applyNumberFormat="1" applyFont="1" applyFill="1" applyBorder="1" applyAlignment="1">
      <alignment horizontal="center"/>
    </xf>
    <xf numFmtId="171" fontId="9" fillId="2" borderId="13" xfId="0" applyNumberFormat="1" applyFont="1" applyFill="1" applyBorder="1" applyAlignment="1" applyProtection="1">
      <alignment horizontal="center" vertical="center"/>
      <protection hidden="1"/>
    </xf>
    <xf numFmtId="172" fontId="11" fillId="2" borderId="2" xfId="0" applyNumberFormat="1" applyFont="1" applyFill="1" applyBorder="1" applyAlignment="1" applyProtection="1">
      <alignment horizontal="center" vertical="center"/>
      <protection hidden="1"/>
    </xf>
    <xf numFmtId="164" fontId="8" fillId="2" borderId="11" xfId="0" applyNumberFormat="1" applyFont="1" applyFill="1" applyBorder="1" applyAlignment="1">
      <alignment horizontal="center"/>
    </xf>
    <xf numFmtId="164" fontId="9" fillId="2" borderId="13" xfId="0" applyFont="1" applyFill="1" applyBorder="1" applyAlignment="1">
      <alignment horizontal="center"/>
    </xf>
    <xf numFmtId="164" fontId="10" fillId="2" borderId="14" xfId="0" applyFont="1" applyFill="1" applyBorder="1" applyAlignment="1">
      <alignment horizontal="left"/>
    </xf>
    <xf numFmtId="164" fontId="10" fillId="2" borderId="15" xfId="0" applyFont="1" applyFill="1" applyBorder="1" applyAlignment="1">
      <alignment horizontal="center"/>
    </xf>
    <xf numFmtId="164" fontId="7" fillId="2" borderId="15" xfId="0" applyFont="1" applyFill="1" applyBorder="1" applyAlignment="1">
      <alignment horizontal="center"/>
    </xf>
    <xf numFmtId="170" fontId="7" fillId="2" borderId="16" xfId="0" applyNumberFormat="1" applyFont="1" applyFill="1" applyBorder="1" applyAlignment="1">
      <alignment horizontal="right"/>
    </xf>
    <xf numFmtId="164" fontId="10" fillId="2" borderId="17" xfId="0" applyFont="1" applyFill="1" applyBorder="1" applyAlignment="1">
      <alignment horizontal="left"/>
    </xf>
    <xf numFmtId="164" fontId="10" fillId="2" borderId="18" xfId="0" applyFont="1" applyFill="1" applyBorder="1" applyAlignment="1">
      <alignment horizontal="center"/>
    </xf>
    <xf numFmtId="164" fontId="7" fillId="2" borderId="18" xfId="0" applyFont="1" applyFill="1" applyBorder="1" applyAlignment="1">
      <alignment horizontal="center"/>
    </xf>
    <xf numFmtId="170" fontId="7" fillId="2" borderId="19" xfId="0" applyNumberFormat="1" applyFont="1" applyFill="1" applyBorder="1" applyAlignment="1">
      <alignment horizontal="right"/>
    </xf>
    <xf numFmtId="164" fontId="10" fillId="2" borderId="20" xfId="0" applyFont="1" applyFill="1" applyBorder="1" applyAlignment="1">
      <alignment horizontal="left"/>
    </xf>
    <xf numFmtId="164" fontId="10" fillId="2" borderId="6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70" fontId="7" fillId="2" borderId="21" xfId="0" applyNumberFormat="1" applyFont="1" applyFill="1" applyBorder="1" applyAlignment="1">
      <alignment horizontal="right"/>
    </xf>
    <xf numFmtId="175" fontId="9" fillId="2" borderId="13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164" fontId="0" fillId="2" borderId="15" xfId="0" applyFill="1" applyBorder="1" applyAlignment="1">
      <alignment horizontal="center"/>
    </xf>
    <xf numFmtId="170" fontId="10" fillId="2" borderId="15" xfId="0" applyNumberFormat="1" applyFon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64" fontId="0" fillId="2" borderId="18" xfId="0" applyFill="1" applyBorder="1" applyAlignment="1">
      <alignment horizontal="center"/>
    </xf>
    <xf numFmtId="170" fontId="10" fillId="2" borderId="18" xfId="0" applyNumberFormat="1" applyFon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4" fontId="0" fillId="2" borderId="6" xfId="0" applyFill="1" applyBorder="1" applyAlignment="1">
      <alignment horizontal="center"/>
    </xf>
    <xf numFmtId="170" fontId="10" fillId="2" borderId="6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164" fontId="0" fillId="2" borderId="2" xfId="0" applyFill="1" applyBorder="1" applyAlignment="1">
      <alignment horizontal="center"/>
    </xf>
    <xf numFmtId="176" fontId="10" fillId="2" borderId="2" xfId="0" applyNumberFormat="1" applyFont="1" applyFill="1" applyBorder="1" applyAlignment="1">
      <alignment horizontal="center"/>
    </xf>
    <xf numFmtId="170" fontId="7" fillId="2" borderId="10" xfId="0" applyNumberFormat="1" applyFont="1" applyFill="1" applyBorder="1" applyAlignment="1">
      <alignment horizontal="right"/>
    </xf>
    <xf numFmtId="164" fontId="7" fillId="2" borderId="11" xfId="0" applyFont="1" applyFill="1" applyBorder="1" applyAlignment="1">
      <alignment horizontal="center"/>
    </xf>
    <xf numFmtId="175" fontId="10" fillId="2" borderId="13" xfId="0" applyNumberFormat="1" applyFont="1" applyFill="1" applyBorder="1" applyAlignment="1">
      <alignment horizontal="center"/>
    </xf>
    <xf numFmtId="177" fontId="10" fillId="2" borderId="2" xfId="0" applyNumberFormat="1" applyFont="1" applyFill="1" applyBorder="1" applyAlignment="1">
      <alignment horizontal="center"/>
    </xf>
    <xf numFmtId="178" fontId="7" fillId="2" borderId="10" xfId="0" applyNumberFormat="1" applyFont="1" applyFill="1" applyBorder="1" applyAlignment="1">
      <alignment horizontal="right"/>
    </xf>
    <xf numFmtId="164" fontId="12" fillId="2" borderId="12" xfId="0" applyFont="1" applyFill="1" applyBorder="1" applyAlignment="1">
      <alignment horizontal="left"/>
    </xf>
    <xf numFmtId="164" fontId="12" fillId="2" borderId="22" xfId="0" applyFont="1" applyFill="1" applyBorder="1" applyAlignment="1">
      <alignment horizontal="left"/>
    </xf>
    <xf numFmtId="164" fontId="12" fillId="2" borderId="12" xfId="0" applyFont="1" applyFill="1" applyBorder="1" applyAlignment="1" applyProtection="1">
      <alignment horizontal="left"/>
      <protection hidden="1"/>
    </xf>
    <xf numFmtId="164" fontId="0" fillId="2" borderId="11" xfId="0" applyFill="1" applyBorder="1" applyAlignment="1">
      <alignment horizontal="center"/>
    </xf>
    <xf numFmtId="170" fontId="10" fillId="2" borderId="11" xfId="0" applyNumberFormat="1" applyFont="1" applyFill="1" applyBorder="1" applyAlignment="1">
      <alignment horizontal="center"/>
    </xf>
    <xf numFmtId="170" fontId="7" fillId="2" borderId="13" xfId="0" applyNumberFormat="1" applyFont="1" applyFill="1" applyBorder="1" applyAlignment="1">
      <alignment horizontal="center"/>
    </xf>
    <xf numFmtId="164" fontId="10" fillId="2" borderId="14" xfId="0" applyFont="1" applyFill="1" applyBorder="1" applyAlignment="1" applyProtection="1">
      <alignment horizontal="left"/>
      <protection hidden="1"/>
    </xf>
    <xf numFmtId="179" fontId="7" fillId="2" borderId="16" xfId="0" applyNumberFormat="1" applyFont="1" applyFill="1" applyBorder="1" applyAlignment="1">
      <alignment/>
    </xf>
    <xf numFmtId="164" fontId="10" fillId="2" borderId="17" xfId="0" applyFont="1" applyFill="1" applyBorder="1" applyAlignment="1" applyProtection="1">
      <alignment horizontal="left"/>
      <protection hidden="1"/>
    </xf>
    <xf numFmtId="179" fontId="7" fillId="2" borderId="19" xfId="0" applyNumberFormat="1" applyFont="1" applyFill="1" applyBorder="1" applyAlignment="1">
      <alignment/>
    </xf>
    <xf numFmtId="164" fontId="10" fillId="2" borderId="20" xfId="0" applyFont="1" applyFill="1" applyBorder="1" applyAlignment="1" applyProtection="1">
      <alignment horizontal="left"/>
      <protection hidden="1"/>
    </xf>
    <xf numFmtId="179" fontId="7" fillId="2" borderId="21" xfId="0" applyNumberFormat="1" applyFont="1" applyFill="1" applyBorder="1" applyAlignment="1">
      <alignment/>
    </xf>
    <xf numFmtId="164" fontId="0" fillId="2" borderId="11" xfId="0" applyFont="1" applyFill="1" applyBorder="1" applyAlignment="1">
      <alignment horizontal="center"/>
    </xf>
    <xf numFmtId="177" fontId="10" fillId="2" borderId="11" xfId="0" applyNumberFormat="1" applyFont="1" applyFill="1" applyBorder="1" applyAlignment="1">
      <alignment horizontal="center"/>
    </xf>
    <xf numFmtId="175" fontId="0" fillId="2" borderId="13" xfId="0" applyNumberFormat="1" applyFill="1" applyBorder="1" applyAlignment="1">
      <alignment horizontal="center"/>
    </xf>
    <xf numFmtId="164" fontId="10" fillId="2" borderId="23" xfId="0" applyFont="1" applyFill="1" applyBorder="1" applyAlignment="1">
      <alignment horizontal="left"/>
    </xf>
    <xf numFmtId="164" fontId="0" fillId="2" borderId="24" xfId="0" applyFill="1" applyBorder="1" applyAlignment="1">
      <alignment horizontal="center"/>
    </xf>
    <xf numFmtId="170" fontId="10" fillId="2" borderId="25" xfId="0" applyNumberFormat="1" applyFont="1" applyFill="1" applyBorder="1" applyAlignment="1">
      <alignment horizontal="center"/>
    </xf>
    <xf numFmtId="170" fontId="7" fillId="2" borderId="26" xfId="0" applyNumberFormat="1" applyFont="1" applyFill="1" applyBorder="1" applyAlignment="1">
      <alignment horizontal="right"/>
    </xf>
    <xf numFmtId="170" fontId="10" fillId="2" borderId="27" xfId="0" applyNumberFormat="1" applyFont="1" applyFill="1" applyBorder="1" applyAlignment="1">
      <alignment horizontal="center"/>
    </xf>
    <xf numFmtId="170" fontId="7" fillId="2" borderId="28" xfId="0" applyNumberFormat="1" applyFont="1" applyFill="1" applyBorder="1" applyAlignment="1">
      <alignment horizontal="right"/>
    </xf>
    <xf numFmtId="164" fontId="10" fillId="2" borderId="27" xfId="0" applyNumberFormat="1" applyFont="1" applyFill="1" applyBorder="1" applyAlignment="1">
      <alignment horizontal="center"/>
    </xf>
    <xf numFmtId="164" fontId="10" fillId="2" borderId="29" xfId="0" applyFont="1" applyFill="1" applyBorder="1" applyAlignment="1">
      <alignment horizontal="left"/>
    </xf>
    <xf numFmtId="164" fontId="0" fillId="2" borderId="29" xfId="0" applyFill="1" applyBorder="1" applyAlignment="1">
      <alignment horizontal="center"/>
    </xf>
    <xf numFmtId="164" fontId="10" fillId="2" borderId="30" xfId="0" applyNumberFormat="1" applyFont="1" applyFill="1" applyBorder="1" applyAlignment="1">
      <alignment horizontal="center"/>
    </xf>
    <xf numFmtId="170" fontId="7" fillId="2" borderId="31" xfId="0" applyNumberFormat="1" applyFont="1" applyFill="1" applyBorder="1" applyAlignment="1">
      <alignment horizontal="right"/>
    </xf>
    <xf numFmtId="164" fontId="10" fillId="2" borderId="32" xfId="0" applyFont="1" applyFill="1" applyBorder="1" applyAlignment="1">
      <alignment horizontal="left"/>
    </xf>
    <xf numFmtId="164" fontId="0" fillId="2" borderId="33" xfId="0" applyFill="1" applyBorder="1" applyAlignment="1">
      <alignment horizontal="center"/>
    </xf>
    <xf numFmtId="164" fontId="10" fillId="2" borderId="34" xfId="0" applyNumberFormat="1" applyFont="1" applyFill="1" applyBorder="1" applyAlignment="1">
      <alignment horizontal="center"/>
    </xf>
    <xf numFmtId="170" fontId="7" fillId="2" borderId="35" xfId="0" applyNumberFormat="1" applyFont="1" applyFill="1" applyBorder="1" applyAlignment="1">
      <alignment horizontal="right"/>
    </xf>
    <xf numFmtId="166" fontId="9" fillId="2" borderId="11" xfId="0" applyNumberFormat="1" applyFont="1" applyFill="1" applyBorder="1" applyAlignment="1">
      <alignment horizontal="center"/>
    </xf>
    <xf numFmtId="176" fontId="10" fillId="2" borderId="15" xfId="0" applyNumberFormat="1" applyFont="1" applyFill="1" applyBorder="1" applyAlignment="1">
      <alignment horizontal="center"/>
    </xf>
    <xf numFmtId="174" fontId="7" fillId="2" borderId="16" xfId="0" applyNumberFormat="1" applyFont="1" applyFill="1" applyBorder="1" applyAlignment="1">
      <alignment horizontal="right"/>
    </xf>
    <xf numFmtId="176" fontId="10" fillId="2" borderId="18" xfId="0" applyNumberFormat="1" applyFont="1" applyFill="1" applyBorder="1" applyAlignment="1">
      <alignment horizontal="center"/>
    </xf>
    <xf numFmtId="174" fontId="7" fillId="2" borderId="19" xfId="0" applyNumberFormat="1" applyFont="1" applyFill="1" applyBorder="1" applyAlignment="1">
      <alignment horizontal="right"/>
    </xf>
    <xf numFmtId="176" fontId="10" fillId="2" borderId="6" xfId="0" applyNumberFormat="1" applyFont="1" applyFill="1" applyBorder="1" applyAlignment="1">
      <alignment horizontal="center"/>
    </xf>
    <xf numFmtId="174" fontId="7" fillId="2" borderId="21" xfId="0" applyNumberFormat="1" applyFont="1" applyFill="1" applyBorder="1" applyAlignment="1">
      <alignment horizontal="right"/>
    </xf>
    <xf numFmtId="164" fontId="10" fillId="2" borderId="36" xfId="0" applyFont="1" applyFill="1" applyBorder="1" applyAlignment="1">
      <alignment horizontal="left"/>
    </xf>
    <xf numFmtId="166" fontId="0" fillId="2" borderId="11" xfId="0" applyNumberFormat="1" applyFill="1" applyBorder="1" applyAlignment="1">
      <alignment horizontal="center"/>
    </xf>
    <xf numFmtId="176" fontId="10" fillId="2" borderId="11" xfId="0" applyNumberFormat="1" applyFont="1" applyFill="1" applyBorder="1" applyAlignment="1">
      <alignment horizontal="center"/>
    </xf>
    <xf numFmtId="170" fontId="10" fillId="2" borderId="13" xfId="0" applyNumberFormat="1" applyFont="1" applyFill="1" applyBorder="1" applyAlignment="1">
      <alignment horizontal="center"/>
    </xf>
    <xf numFmtId="174" fontId="7" fillId="2" borderId="10" xfId="0" applyNumberFormat="1" applyFont="1" applyFill="1" applyBorder="1" applyAlignment="1">
      <alignment horizontal="right"/>
    </xf>
    <xf numFmtId="164" fontId="8" fillId="2" borderId="37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center"/>
    </xf>
    <xf numFmtId="175" fontId="9" fillId="2" borderId="38" xfId="0" applyNumberFormat="1" applyFont="1" applyFill="1" applyBorder="1" applyAlignment="1">
      <alignment horizontal="right"/>
    </xf>
    <xf numFmtId="164" fontId="10" fillId="2" borderId="39" xfId="0" applyFont="1" applyFill="1" applyBorder="1" applyAlignment="1">
      <alignment horizontal="left"/>
    </xf>
    <xf numFmtId="178" fontId="7" fillId="2" borderId="16" xfId="0" applyNumberFormat="1" applyFont="1" applyFill="1" applyBorder="1" applyAlignment="1">
      <alignment horizontal="right"/>
    </xf>
    <xf numFmtId="164" fontId="10" fillId="2" borderId="40" xfId="0" applyFont="1" applyFill="1" applyBorder="1" applyAlignment="1">
      <alignment horizontal="left"/>
    </xf>
    <xf numFmtId="178" fontId="7" fillId="2" borderId="19" xfId="0" applyNumberFormat="1" applyFont="1" applyFill="1" applyBorder="1" applyAlignment="1">
      <alignment horizontal="right"/>
    </xf>
    <xf numFmtId="178" fontId="7" fillId="2" borderId="21" xfId="0" applyNumberFormat="1" applyFont="1" applyFill="1" applyBorder="1" applyAlignment="1">
      <alignment horizontal="right"/>
    </xf>
    <xf numFmtId="177" fontId="10" fillId="2" borderId="15" xfId="0" applyNumberFormat="1" applyFont="1" applyFill="1" applyBorder="1" applyAlignment="1">
      <alignment horizontal="center"/>
    </xf>
    <xf numFmtId="177" fontId="10" fillId="2" borderId="18" xfId="0" applyNumberFormat="1" applyFont="1" applyFill="1" applyBorder="1" applyAlignment="1">
      <alignment horizontal="center"/>
    </xf>
    <xf numFmtId="177" fontId="10" fillId="2" borderId="6" xfId="0" applyNumberFormat="1" applyFont="1" applyFill="1" applyBorder="1" applyAlignment="1">
      <alignment horizontal="center"/>
    </xf>
    <xf numFmtId="164" fontId="8" fillId="2" borderId="22" xfId="0" applyFont="1" applyFill="1" applyBorder="1" applyAlignment="1">
      <alignment horizontal="left"/>
    </xf>
    <xf numFmtId="171" fontId="7" fillId="2" borderId="16" xfId="0" applyNumberFormat="1" applyFont="1" applyFill="1" applyBorder="1" applyAlignment="1">
      <alignment horizontal="right"/>
    </xf>
    <xf numFmtId="171" fontId="7" fillId="2" borderId="19" xfId="0" applyNumberFormat="1" applyFont="1" applyFill="1" applyBorder="1" applyAlignment="1">
      <alignment horizontal="right"/>
    </xf>
    <xf numFmtId="171" fontId="7" fillId="2" borderId="21" xfId="0" applyNumberFormat="1" applyFont="1" applyFill="1" applyBorder="1" applyAlignment="1">
      <alignment horizontal="right"/>
    </xf>
    <xf numFmtId="170" fontId="9" fillId="2" borderId="11" xfId="0" applyNumberFormat="1" applyFont="1" applyFill="1" applyBorder="1" applyAlignment="1">
      <alignment horizontal="center"/>
    </xf>
    <xf numFmtId="170" fontId="8" fillId="2" borderId="13" xfId="0" applyNumberFormat="1" applyFont="1" applyFill="1" applyBorder="1" applyAlignment="1">
      <alignment horizontal="center"/>
    </xf>
    <xf numFmtId="171" fontId="7" fillId="2" borderId="16" xfId="0" applyNumberFormat="1" applyFont="1" applyFill="1" applyBorder="1" applyAlignment="1">
      <alignment/>
    </xf>
    <xf numFmtId="171" fontId="7" fillId="2" borderId="19" xfId="0" applyNumberFormat="1" applyFont="1" applyFill="1" applyBorder="1" applyAlignment="1">
      <alignment/>
    </xf>
    <xf numFmtId="171" fontId="7" fillId="2" borderId="21" xfId="0" applyNumberFormat="1" applyFont="1" applyFill="1" applyBorder="1" applyAlignment="1">
      <alignment/>
    </xf>
    <xf numFmtId="177" fontId="9" fillId="2" borderId="11" xfId="0" applyNumberFormat="1" applyFont="1" applyFill="1" applyBorder="1" applyAlignment="1">
      <alignment horizontal="center"/>
    </xf>
    <xf numFmtId="177" fontId="9" fillId="2" borderId="13" xfId="0" applyNumberFormat="1" applyFont="1" applyFill="1" applyBorder="1" applyAlignment="1">
      <alignment horizontal="right"/>
    </xf>
    <xf numFmtId="166" fontId="10" fillId="2" borderId="15" xfId="0" applyNumberFormat="1" applyFont="1" applyFill="1" applyBorder="1" applyAlignment="1">
      <alignment horizontal="center"/>
    </xf>
    <xf numFmtId="180" fontId="13" fillId="2" borderId="15" xfId="0" applyNumberFormat="1" applyFont="1" applyFill="1" applyBorder="1" applyAlignment="1">
      <alignment horizontal="center"/>
    </xf>
    <xf numFmtId="172" fontId="7" fillId="2" borderId="16" xfId="0" applyNumberFormat="1" applyFont="1" applyFill="1" applyBorder="1" applyAlignment="1" applyProtection="1">
      <alignment horizontal="right" vertical="center" wrapText="1"/>
      <protection hidden="1"/>
    </xf>
    <xf numFmtId="166" fontId="10" fillId="2" borderId="33" xfId="0" applyNumberFormat="1" applyFont="1" applyFill="1" applyBorder="1" applyAlignment="1">
      <alignment horizontal="center"/>
    </xf>
    <xf numFmtId="164" fontId="10" fillId="2" borderId="33" xfId="0" applyFont="1" applyFill="1" applyBorder="1" applyAlignment="1">
      <alignment horizontal="center"/>
    </xf>
    <xf numFmtId="180" fontId="13" fillId="2" borderId="33" xfId="0" applyNumberFormat="1" applyFont="1" applyFill="1" applyBorder="1" applyAlignment="1">
      <alignment horizontal="center"/>
    </xf>
    <xf numFmtId="172" fontId="7" fillId="2" borderId="41" xfId="0" applyNumberFormat="1" applyFont="1" applyFill="1" applyBorder="1" applyAlignment="1" applyProtection="1">
      <alignment horizontal="right" vertical="center" wrapText="1"/>
      <protection hidden="1"/>
    </xf>
    <xf numFmtId="164" fontId="10" fillId="2" borderId="37" xfId="0" applyFont="1" applyFill="1" applyBorder="1" applyAlignment="1">
      <alignment horizontal="left"/>
    </xf>
    <xf numFmtId="166" fontId="10" fillId="2" borderId="42" xfId="0" applyNumberFormat="1" applyFont="1" applyFill="1" applyBorder="1" applyAlignment="1">
      <alignment horizontal="center"/>
    </xf>
    <xf numFmtId="164" fontId="10" fillId="2" borderId="42" xfId="0" applyFont="1" applyFill="1" applyBorder="1" applyAlignment="1">
      <alignment horizontal="center"/>
    </xf>
    <xf numFmtId="164" fontId="10" fillId="2" borderId="24" xfId="0" applyFont="1" applyFill="1" applyBorder="1" applyAlignment="1">
      <alignment horizontal="center"/>
    </xf>
    <xf numFmtId="180" fontId="13" fillId="2" borderId="25" xfId="0" applyNumberFormat="1" applyFont="1" applyFill="1" applyBorder="1" applyAlignment="1">
      <alignment horizontal="center"/>
    </xf>
    <xf numFmtId="172" fontId="7" fillId="2" borderId="26" xfId="0" applyNumberFormat="1" applyFont="1" applyFill="1" applyBorder="1" applyAlignment="1">
      <alignment horizontal="right"/>
    </xf>
    <xf numFmtId="164" fontId="10" fillId="2" borderId="43" xfId="0" applyFont="1" applyFill="1" applyBorder="1" applyAlignment="1">
      <alignment horizontal="left"/>
    </xf>
    <xf numFmtId="166" fontId="10" fillId="2" borderId="34" xfId="0" applyNumberFormat="1" applyFont="1" applyFill="1" applyBorder="1" applyAlignment="1">
      <alignment horizontal="center"/>
    </xf>
    <xf numFmtId="164" fontId="10" fillId="2" borderId="34" xfId="0" applyFont="1" applyFill="1" applyBorder="1" applyAlignment="1">
      <alignment horizontal="center"/>
    </xf>
    <xf numFmtId="180" fontId="13" fillId="2" borderId="27" xfId="0" applyNumberFormat="1" applyFont="1" applyFill="1" applyBorder="1" applyAlignment="1">
      <alignment horizontal="center"/>
    </xf>
    <xf numFmtId="172" fontId="7" fillId="2" borderId="28" xfId="0" applyNumberFormat="1" applyFont="1" applyFill="1" applyBorder="1" applyAlignment="1">
      <alignment horizontal="right"/>
    </xf>
    <xf numFmtId="177" fontId="10" fillId="2" borderId="27" xfId="0" applyNumberFormat="1" applyFont="1" applyFill="1" applyBorder="1" applyAlignment="1">
      <alignment horizontal="center"/>
    </xf>
    <xf numFmtId="177" fontId="10" fillId="2" borderId="34" xfId="0" applyNumberFormat="1" applyFont="1" applyFill="1" applyBorder="1" applyAlignment="1">
      <alignment horizontal="center"/>
    </xf>
    <xf numFmtId="172" fontId="7" fillId="2" borderId="31" xfId="0" applyNumberFormat="1" applyFont="1" applyFill="1" applyBorder="1" applyAlignment="1">
      <alignment horizontal="right"/>
    </xf>
    <xf numFmtId="164" fontId="14" fillId="2" borderId="14" xfId="0" applyFont="1" applyFill="1" applyBorder="1" applyAlignment="1">
      <alignment horizontal="left"/>
    </xf>
    <xf numFmtId="166" fontId="14" fillId="2" borderId="15" xfId="0" applyNumberFormat="1" applyFont="1" applyFill="1" applyBorder="1" applyAlignment="1">
      <alignment horizontal="center"/>
    </xf>
    <xf numFmtId="164" fontId="14" fillId="2" borderId="15" xfId="0" applyFont="1" applyFill="1" applyBorder="1" applyAlignment="1">
      <alignment horizontal="center"/>
    </xf>
    <xf numFmtId="181" fontId="15" fillId="2" borderId="15" xfId="0" applyNumberFormat="1" applyFont="1" applyFill="1" applyBorder="1" applyAlignment="1">
      <alignment horizontal="center"/>
    </xf>
    <xf numFmtId="172" fontId="11" fillId="2" borderId="16" xfId="0" applyNumberFormat="1" applyFont="1" applyFill="1" applyBorder="1" applyAlignment="1">
      <alignment horizontal="right"/>
    </xf>
    <xf numFmtId="164" fontId="14" fillId="2" borderId="17" xfId="0" applyFont="1" applyFill="1" applyBorder="1" applyAlignment="1">
      <alignment horizontal="left"/>
    </xf>
    <xf numFmtId="166" fontId="14" fillId="2" borderId="18" xfId="0" applyNumberFormat="1" applyFont="1" applyFill="1" applyBorder="1" applyAlignment="1">
      <alignment horizontal="center"/>
    </xf>
    <xf numFmtId="164" fontId="14" fillId="2" borderId="18" xfId="0" applyFont="1" applyFill="1" applyBorder="1" applyAlignment="1">
      <alignment horizontal="center"/>
    </xf>
    <xf numFmtId="177" fontId="14" fillId="2" borderId="18" xfId="0" applyNumberFormat="1" applyFont="1" applyFill="1" applyBorder="1" applyAlignment="1">
      <alignment horizontal="center"/>
    </xf>
    <xf numFmtId="172" fontId="11" fillId="2" borderId="19" xfId="0" applyNumberFormat="1" applyFont="1" applyFill="1" applyBorder="1" applyAlignment="1">
      <alignment horizontal="right"/>
    </xf>
    <xf numFmtId="164" fontId="14" fillId="2" borderId="20" xfId="0" applyFont="1" applyFill="1" applyBorder="1" applyAlignment="1">
      <alignment horizontal="left"/>
    </xf>
    <xf numFmtId="166" fontId="14" fillId="2" borderId="6" xfId="0" applyNumberFormat="1" applyFont="1" applyFill="1" applyBorder="1" applyAlignment="1">
      <alignment horizontal="center"/>
    </xf>
    <xf numFmtId="164" fontId="14" fillId="2" borderId="6" xfId="0" applyFont="1" applyFill="1" applyBorder="1" applyAlignment="1">
      <alignment horizontal="center"/>
    </xf>
    <xf numFmtId="177" fontId="14" fillId="2" borderId="6" xfId="0" applyNumberFormat="1" applyFont="1" applyFill="1" applyBorder="1" applyAlignment="1">
      <alignment horizontal="center"/>
    </xf>
    <xf numFmtId="172" fontId="11" fillId="2" borderId="21" xfId="0" applyNumberFormat="1" applyFont="1" applyFill="1" applyBorder="1" applyAlignment="1">
      <alignment horizontal="right"/>
    </xf>
    <xf numFmtId="164" fontId="16" fillId="0" borderId="7" xfId="0" applyFont="1" applyBorder="1" applyAlignment="1" applyProtection="1">
      <alignment horizontal="left"/>
      <protection hidden="1"/>
    </xf>
    <xf numFmtId="166" fontId="10" fillId="2" borderId="8" xfId="0" applyNumberFormat="1" applyFont="1" applyFill="1" applyBorder="1" applyAlignment="1">
      <alignment horizontal="center"/>
    </xf>
    <xf numFmtId="164" fontId="10" fillId="2" borderId="8" xfId="0" applyFont="1" applyFill="1" applyBorder="1" applyAlignment="1">
      <alignment horizontal="center"/>
    </xf>
    <xf numFmtId="177" fontId="10" fillId="2" borderId="8" xfId="0" applyNumberFormat="1" applyFont="1" applyFill="1" applyBorder="1" applyAlignment="1">
      <alignment horizontal="center"/>
    </xf>
    <xf numFmtId="170" fontId="7" fillId="2" borderId="9" xfId="0" applyNumberFormat="1" applyFont="1" applyFill="1" applyBorder="1" applyAlignment="1">
      <alignment horizontal="center"/>
    </xf>
    <xf numFmtId="164" fontId="17" fillId="0" borderId="37" xfId="0" applyFont="1" applyBorder="1" applyAlignment="1" applyProtection="1">
      <alignment horizontal="left"/>
      <protection hidden="1"/>
    </xf>
    <xf numFmtId="166" fontId="10" fillId="2" borderId="0" xfId="0" applyNumberFormat="1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77" fontId="10" fillId="2" borderId="0" xfId="0" applyNumberFormat="1" applyFont="1" applyFill="1" applyBorder="1" applyAlignment="1">
      <alignment horizontal="center"/>
    </xf>
    <xf numFmtId="170" fontId="7" fillId="2" borderId="38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77" fontId="8" fillId="2" borderId="0" xfId="0" applyNumberFormat="1" applyFont="1" applyFill="1" applyBorder="1" applyAlignment="1">
      <alignment horizontal="center"/>
    </xf>
    <xf numFmtId="170" fontId="8" fillId="2" borderId="38" xfId="0" applyNumberFormat="1" applyFont="1" applyFill="1" applyBorder="1" applyAlignment="1">
      <alignment horizontal="center"/>
    </xf>
    <xf numFmtId="164" fontId="13" fillId="2" borderId="37" xfId="0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center"/>
    </xf>
    <xf numFmtId="164" fontId="13" fillId="2" borderId="0" xfId="0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0" fontId="13" fillId="2" borderId="38" xfId="0" applyNumberFormat="1" applyFont="1" applyFill="1" applyBorder="1" applyAlignment="1">
      <alignment horizontal="center"/>
    </xf>
    <xf numFmtId="164" fontId="13" fillId="2" borderId="44" xfId="0" applyFont="1" applyFill="1" applyBorder="1" applyAlignment="1">
      <alignment horizontal="left"/>
    </xf>
    <xf numFmtId="166" fontId="13" fillId="2" borderId="45" xfId="0" applyNumberFormat="1" applyFont="1" applyFill="1" applyBorder="1" applyAlignment="1">
      <alignment horizontal="center"/>
    </xf>
    <xf numFmtId="164" fontId="13" fillId="2" borderId="45" xfId="0" applyFont="1" applyFill="1" applyBorder="1" applyAlignment="1">
      <alignment horizontal="center"/>
    </xf>
    <xf numFmtId="177" fontId="13" fillId="2" borderId="45" xfId="0" applyNumberFormat="1" applyFont="1" applyFill="1" applyBorder="1" applyAlignment="1">
      <alignment horizontal="center"/>
    </xf>
    <xf numFmtId="170" fontId="13" fillId="2" borderId="46" xfId="0" applyNumberFormat="1" applyFont="1" applyFill="1" applyBorder="1" applyAlignment="1">
      <alignment horizontal="center"/>
    </xf>
    <xf numFmtId="164" fontId="13" fillId="2" borderId="15" xfId="0" applyFont="1" applyFill="1" applyBorder="1" applyAlignment="1">
      <alignment horizontal="center"/>
    </xf>
    <xf numFmtId="177" fontId="13" fillId="2" borderId="15" xfId="0" applyNumberFormat="1" applyFont="1" applyFill="1" applyBorder="1" applyAlignment="1">
      <alignment horizontal="center"/>
    </xf>
    <xf numFmtId="172" fontId="7" fillId="2" borderId="16" xfId="0" applyNumberFormat="1" applyFont="1" applyFill="1" applyBorder="1" applyAlignment="1">
      <alignment horizontal="right"/>
    </xf>
    <xf numFmtId="166" fontId="10" fillId="2" borderId="18" xfId="0" applyNumberFormat="1" applyFont="1" applyFill="1" applyBorder="1" applyAlignment="1">
      <alignment horizontal="center"/>
    </xf>
    <xf numFmtId="164" fontId="13" fillId="2" borderId="18" xfId="0" applyFont="1" applyFill="1" applyBorder="1" applyAlignment="1">
      <alignment horizontal="center"/>
    </xf>
    <xf numFmtId="177" fontId="13" fillId="2" borderId="18" xfId="0" applyNumberFormat="1" applyFont="1" applyFill="1" applyBorder="1" applyAlignment="1">
      <alignment horizontal="center"/>
    </xf>
    <xf numFmtId="172" fontId="7" fillId="2" borderId="19" xfId="0" applyNumberFormat="1" applyFont="1" applyFill="1" applyBorder="1" applyAlignment="1">
      <alignment horizontal="right"/>
    </xf>
    <xf numFmtId="177" fontId="10" fillId="2" borderId="33" xfId="0" applyNumberFormat="1" applyFont="1" applyFill="1" applyBorder="1" applyAlignment="1">
      <alignment horizontal="center"/>
    </xf>
    <xf numFmtId="172" fontId="7" fillId="2" borderId="41" xfId="0" applyNumberFormat="1" applyFont="1" applyFill="1" applyBorder="1" applyAlignment="1">
      <alignment horizontal="right"/>
    </xf>
    <xf numFmtId="166" fontId="10" fillId="2" borderId="6" xfId="0" applyNumberFormat="1" applyFont="1" applyFill="1" applyBorder="1" applyAlignment="1">
      <alignment horizontal="center"/>
    </xf>
    <xf numFmtId="172" fontId="7" fillId="2" borderId="21" xfId="0" applyNumberFormat="1" applyFont="1" applyFill="1" applyBorder="1" applyAlignment="1">
      <alignment horizontal="right"/>
    </xf>
    <xf numFmtId="164" fontId="8" fillId="2" borderId="7" xfId="0" applyFont="1" applyFill="1" applyBorder="1" applyAlignment="1">
      <alignment horizontal="left"/>
    </xf>
    <xf numFmtId="166" fontId="8" fillId="2" borderId="8" xfId="0" applyNumberFormat="1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77" fontId="8" fillId="2" borderId="8" xfId="0" applyNumberFormat="1" applyFont="1" applyFill="1" applyBorder="1" applyAlignment="1">
      <alignment horizontal="center"/>
    </xf>
    <xf numFmtId="170" fontId="13" fillId="2" borderId="9" xfId="0" applyNumberFormat="1" applyFont="1" applyFill="1" applyBorder="1" applyAlignment="1">
      <alignment horizontal="center"/>
    </xf>
    <xf numFmtId="164" fontId="10" fillId="2" borderId="7" xfId="0" applyFont="1" applyFill="1" applyBorder="1" applyAlignment="1">
      <alignment horizontal="left"/>
    </xf>
    <xf numFmtId="172" fontId="7" fillId="2" borderId="9" xfId="0" applyNumberFormat="1" applyFont="1" applyFill="1" applyBorder="1" applyAlignment="1">
      <alignment horizontal="center"/>
    </xf>
    <xf numFmtId="172" fontId="7" fillId="2" borderId="38" xfId="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164" fontId="12" fillId="0" borderId="44" xfId="0" applyFont="1" applyBorder="1" applyAlignment="1" applyProtection="1">
      <alignment horizontal="left"/>
      <protection hidden="1"/>
    </xf>
    <xf numFmtId="164" fontId="10" fillId="0" borderId="45" xfId="0" applyFont="1" applyBorder="1" applyAlignment="1" applyProtection="1">
      <alignment horizontal="left"/>
      <protection hidden="1"/>
    </xf>
    <xf numFmtId="164" fontId="10" fillId="2" borderId="45" xfId="0" applyFont="1" applyFill="1" applyBorder="1" applyAlignment="1">
      <alignment horizontal="center"/>
    </xf>
    <xf numFmtId="177" fontId="10" fillId="2" borderId="45" xfId="0" applyNumberFormat="1" applyFont="1" applyFill="1" applyBorder="1" applyAlignment="1">
      <alignment horizontal="center"/>
    </xf>
    <xf numFmtId="170" fontId="7" fillId="2" borderId="46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0" fillId="0" borderId="14" xfId="0" applyFont="1" applyBorder="1" applyAlignment="1" applyProtection="1">
      <alignment horizontal="left"/>
      <protection hidden="1"/>
    </xf>
    <xf numFmtId="166" fontId="10" fillId="0" borderId="2" xfId="0" applyNumberFormat="1" applyFont="1" applyBorder="1" applyAlignment="1" applyProtection="1">
      <alignment horizontal="center"/>
      <protection hidden="1"/>
    </xf>
    <xf numFmtId="164" fontId="10" fillId="2" borderId="2" xfId="0" applyFont="1" applyFill="1" applyBorder="1" applyAlignment="1">
      <alignment horizontal="center"/>
    </xf>
    <xf numFmtId="178" fontId="18" fillId="2" borderId="10" xfId="0" applyNumberFormat="1" applyFont="1" applyFill="1" applyBorder="1" applyAlignment="1" applyProtection="1">
      <alignment horizontal="right"/>
      <protection hidden="1"/>
    </xf>
    <xf numFmtId="164" fontId="10" fillId="0" borderId="20" xfId="0" applyFont="1" applyBorder="1" applyAlignment="1" applyProtection="1">
      <alignment horizontal="left"/>
      <protection hidden="1"/>
    </xf>
    <xf numFmtId="164" fontId="10" fillId="0" borderId="24" xfId="0" applyFont="1" applyBorder="1" applyAlignment="1" applyProtection="1">
      <alignment horizontal="left"/>
      <protection hidden="1"/>
    </xf>
    <xf numFmtId="166" fontId="10" fillId="0" borderId="24" xfId="0" applyNumberFormat="1" applyFont="1" applyBorder="1" applyAlignment="1" applyProtection="1">
      <alignment horizontal="center"/>
      <protection hidden="1"/>
    </xf>
    <xf numFmtId="164" fontId="10" fillId="2" borderId="24" xfId="0" applyFont="1" applyFill="1" applyBorder="1" applyAlignment="1">
      <alignment horizontal="left"/>
    </xf>
    <xf numFmtId="177" fontId="10" fillId="2" borderId="24" xfId="0" applyNumberFormat="1" applyFont="1" applyFill="1" applyBorder="1" applyAlignment="1">
      <alignment horizontal="left"/>
    </xf>
    <xf numFmtId="178" fontId="18" fillId="2" borderId="24" xfId="0" applyNumberFormat="1" applyFont="1" applyFill="1" applyBorder="1" applyAlignment="1" applyProtection="1">
      <alignment horizontal="right"/>
      <protection hidden="1"/>
    </xf>
    <xf numFmtId="164" fontId="10" fillId="0" borderId="17" xfId="0" applyFont="1" applyBorder="1" applyAlignment="1" applyProtection="1">
      <alignment horizontal="left"/>
      <protection hidden="1"/>
    </xf>
    <xf numFmtId="166" fontId="10" fillId="0" borderId="18" xfId="0" applyNumberFormat="1" applyFont="1" applyBorder="1" applyAlignment="1" applyProtection="1">
      <alignment horizontal="center"/>
      <protection hidden="1"/>
    </xf>
    <xf numFmtId="164" fontId="10" fillId="2" borderId="18" xfId="0" applyFont="1" applyFill="1" applyBorder="1" applyAlignment="1">
      <alignment horizontal="left"/>
    </xf>
    <xf numFmtId="177" fontId="10" fillId="2" borderId="18" xfId="0" applyNumberFormat="1" applyFont="1" applyFill="1" applyBorder="1" applyAlignment="1">
      <alignment horizontal="left"/>
    </xf>
    <xf numFmtId="178" fontId="18" fillId="2" borderId="19" xfId="0" applyNumberFormat="1" applyFont="1" applyFill="1" applyBorder="1" applyAlignment="1" applyProtection="1">
      <alignment horizontal="right"/>
      <protection hidden="1"/>
    </xf>
    <xf numFmtId="166" fontId="10" fillId="0" borderId="6" xfId="0" applyNumberFormat="1" applyFont="1" applyBorder="1" applyAlignment="1" applyProtection="1">
      <alignment horizontal="center"/>
      <protection hidden="1"/>
    </xf>
    <xf numFmtId="164" fontId="10" fillId="2" borderId="6" xfId="0" applyFont="1" applyFill="1" applyBorder="1" applyAlignment="1">
      <alignment horizontal="left"/>
    </xf>
    <xf numFmtId="177" fontId="10" fillId="2" borderId="6" xfId="0" applyNumberFormat="1" applyFont="1" applyFill="1" applyBorder="1" applyAlignment="1">
      <alignment horizontal="left"/>
    </xf>
    <xf numFmtId="178" fontId="18" fillId="2" borderId="21" xfId="0" applyNumberFormat="1" applyFont="1" applyFill="1" applyBorder="1" applyAlignment="1" applyProtection="1">
      <alignment horizontal="right"/>
      <protection hidden="1"/>
    </xf>
    <xf numFmtId="164" fontId="10" fillId="0" borderId="23" xfId="0" applyFont="1" applyBorder="1" applyAlignment="1" applyProtection="1">
      <alignment horizontal="left"/>
      <protection hidden="1"/>
    </xf>
    <xf numFmtId="178" fontId="18" fillId="0" borderId="47" xfId="0" applyNumberFormat="1" applyFont="1" applyBorder="1" applyAlignment="1" applyProtection="1">
      <alignment horizontal="right"/>
      <protection hidden="1"/>
    </xf>
    <xf numFmtId="178" fontId="18" fillId="0" borderId="19" xfId="0" applyNumberFormat="1" applyFont="1" applyBorder="1" applyAlignment="1" applyProtection="1">
      <alignment horizontal="right"/>
      <protection hidden="1"/>
    </xf>
    <xf numFmtId="178" fontId="18" fillId="0" borderId="21" xfId="0" applyNumberFormat="1" applyFont="1" applyBorder="1" applyAlignment="1" applyProtection="1">
      <alignment horizontal="right"/>
      <protection hidden="1"/>
    </xf>
    <xf numFmtId="164" fontId="12" fillId="0" borderId="22" xfId="0" applyFont="1" applyBorder="1" applyAlignment="1" applyProtection="1">
      <alignment horizontal="left"/>
      <protection hidden="1"/>
    </xf>
    <xf numFmtId="166" fontId="10" fillId="2" borderId="15" xfId="0" applyNumberFormat="1" applyFont="1" applyFill="1" applyBorder="1" applyAlignment="1" applyProtection="1">
      <alignment horizontal="center"/>
      <protection hidden="1"/>
    </xf>
    <xf numFmtId="182" fontId="19" fillId="2" borderId="16" xfId="0" applyNumberFormat="1" applyFont="1" applyFill="1" applyBorder="1" applyAlignment="1" applyProtection="1">
      <alignment horizontal="right"/>
      <protection hidden="1"/>
    </xf>
    <xf numFmtId="166" fontId="10" fillId="2" borderId="18" xfId="0" applyNumberFormat="1" applyFont="1" applyFill="1" applyBorder="1" applyAlignment="1" applyProtection="1">
      <alignment horizontal="center"/>
      <protection hidden="1"/>
    </xf>
    <xf numFmtId="182" fontId="19" fillId="2" borderId="19" xfId="0" applyNumberFormat="1" applyFont="1" applyFill="1" applyBorder="1" applyAlignment="1" applyProtection="1">
      <alignment horizontal="right"/>
      <protection hidden="1"/>
    </xf>
    <xf numFmtId="166" fontId="10" fillId="2" borderId="6" xfId="0" applyNumberFormat="1" applyFont="1" applyFill="1" applyBorder="1" applyAlignment="1" applyProtection="1">
      <alignment horizontal="center"/>
      <protection hidden="1"/>
    </xf>
    <xf numFmtId="182" fontId="19" fillId="2" borderId="21" xfId="0" applyNumberFormat="1" applyFont="1" applyFill="1" applyBorder="1" applyAlignment="1" applyProtection="1">
      <alignment horizontal="right"/>
      <protection hidden="1"/>
    </xf>
    <xf numFmtId="164" fontId="12" fillId="0" borderId="12" xfId="0" applyFont="1" applyBorder="1" applyAlignment="1" applyProtection="1">
      <alignment horizontal="left"/>
      <protection hidden="1"/>
    </xf>
    <xf numFmtId="164" fontId="10" fillId="0" borderId="11" xfId="0" applyFont="1" applyBorder="1" applyAlignment="1" applyProtection="1">
      <alignment horizontal="left"/>
      <protection hidden="1"/>
    </xf>
    <xf numFmtId="164" fontId="10" fillId="2" borderId="11" xfId="0" applyFont="1" applyFill="1" applyBorder="1" applyAlignment="1">
      <alignment horizontal="center"/>
    </xf>
    <xf numFmtId="183" fontId="18" fillId="2" borderId="13" xfId="0" applyNumberFormat="1" applyFont="1" applyFill="1" applyBorder="1" applyAlignment="1" applyProtection="1">
      <alignment horizontal="center"/>
      <protection hidden="1"/>
    </xf>
    <xf numFmtId="166" fontId="10" fillId="0" borderId="15" xfId="0" applyNumberFormat="1" applyFont="1" applyBorder="1" applyAlignment="1" applyProtection="1">
      <alignment horizontal="center"/>
      <protection hidden="1"/>
    </xf>
    <xf numFmtId="172" fontId="20" fillId="2" borderId="16" xfId="0" applyNumberFormat="1" applyFont="1" applyFill="1" applyBorder="1" applyAlignment="1" applyProtection="1">
      <alignment horizontal="right"/>
      <protection hidden="1"/>
    </xf>
    <xf numFmtId="172" fontId="20" fillId="2" borderId="19" xfId="0" applyNumberFormat="1" applyFont="1" applyFill="1" applyBorder="1" applyAlignment="1" applyProtection="1">
      <alignment horizontal="right"/>
      <protection hidden="1"/>
    </xf>
    <xf numFmtId="172" fontId="20" fillId="2" borderId="21" xfId="0" applyNumberFormat="1" applyFont="1" applyFill="1" applyBorder="1" applyAlignment="1" applyProtection="1">
      <alignment horizontal="right"/>
      <protection hidden="1"/>
    </xf>
    <xf numFmtId="164" fontId="12" fillId="2" borderId="7" xfId="0" applyFont="1" applyFill="1" applyBorder="1" applyAlignment="1">
      <alignment horizontal="left"/>
    </xf>
    <xf numFmtId="164" fontId="9" fillId="2" borderId="8" xfId="0" applyFont="1" applyFill="1" applyBorder="1" applyAlignment="1">
      <alignment horizontal="center"/>
    </xf>
    <xf numFmtId="177" fontId="9" fillId="2" borderId="8" xfId="0" applyNumberFormat="1" applyFont="1" applyFill="1" applyBorder="1" applyAlignment="1">
      <alignment horizontal="center"/>
    </xf>
    <xf numFmtId="177" fontId="9" fillId="2" borderId="9" xfId="0" applyNumberFormat="1" applyFont="1" applyFill="1" applyBorder="1" applyAlignment="1">
      <alignment horizontal="center"/>
    </xf>
    <xf numFmtId="164" fontId="12" fillId="2" borderId="44" xfId="0" applyFont="1" applyFill="1" applyBorder="1" applyAlignment="1">
      <alignment horizontal="left"/>
    </xf>
    <xf numFmtId="164" fontId="9" fillId="2" borderId="45" xfId="0" applyFont="1" applyFill="1" applyBorder="1" applyAlignment="1">
      <alignment horizontal="center"/>
    </xf>
    <xf numFmtId="164" fontId="9" fillId="2" borderId="45" xfId="0" applyFont="1" applyFill="1" applyBorder="1" applyAlignment="1">
      <alignment horizontal="justify"/>
    </xf>
    <xf numFmtId="177" fontId="9" fillId="2" borderId="45" xfId="0" applyNumberFormat="1" applyFont="1" applyFill="1" applyBorder="1" applyAlignment="1">
      <alignment horizontal="center"/>
    </xf>
    <xf numFmtId="177" fontId="9" fillId="2" borderId="46" xfId="0" applyNumberFormat="1" applyFont="1" applyFill="1" applyBorder="1" applyAlignment="1">
      <alignment horizontal="center"/>
    </xf>
    <xf numFmtId="175" fontId="7" fillId="2" borderId="24" xfId="0" applyNumberFormat="1" applyFont="1" applyFill="1" applyBorder="1" applyAlignment="1">
      <alignment horizontal="center"/>
    </xf>
    <xf numFmtId="171" fontId="7" fillId="2" borderId="47" xfId="0" applyNumberFormat="1" applyFont="1" applyFill="1" applyBorder="1" applyAlignment="1" applyProtection="1">
      <alignment horizontal="right"/>
      <protection hidden="1"/>
    </xf>
    <xf numFmtId="175" fontId="10" fillId="2" borderId="18" xfId="0" applyNumberFormat="1" applyFont="1" applyFill="1" applyBorder="1" applyAlignment="1">
      <alignment horizontal="center"/>
    </xf>
    <xf numFmtId="171" fontId="7" fillId="2" borderId="19" xfId="0" applyNumberFormat="1" applyFont="1" applyFill="1" applyBorder="1" applyAlignment="1" applyProtection="1">
      <alignment horizontal="right"/>
      <protection hidden="1"/>
    </xf>
    <xf numFmtId="175" fontId="10" fillId="2" borderId="6" xfId="0" applyNumberFormat="1" applyFont="1" applyFill="1" applyBorder="1" applyAlignment="1">
      <alignment horizontal="center"/>
    </xf>
    <xf numFmtId="171" fontId="7" fillId="2" borderId="21" xfId="0" applyNumberFormat="1" applyFont="1" applyFill="1" applyBorder="1" applyAlignment="1" applyProtection="1">
      <alignment horizontal="right"/>
      <protection hidden="1"/>
    </xf>
    <xf numFmtId="177" fontId="0" fillId="2" borderId="0" xfId="0" applyNumberFormat="1" applyFill="1" applyBorder="1" applyAlignment="1">
      <alignment horizontal="center"/>
    </xf>
    <xf numFmtId="170" fontId="0" fillId="2" borderId="38" xfId="0" applyNumberFormat="1" applyFill="1" applyBorder="1" applyAlignment="1">
      <alignment horizontal="center"/>
    </xf>
    <xf numFmtId="177" fontId="21" fillId="2" borderId="0" xfId="0" applyNumberFormat="1" applyFont="1" applyFill="1" applyBorder="1" applyAlignment="1">
      <alignment horizontal="left"/>
    </xf>
    <xf numFmtId="164" fontId="0" fillId="2" borderId="45" xfId="0" applyFont="1" applyFill="1" applyBorder="1" applyAlignment="1">
      <alignment horizontal="center"/>
    </xf>
    <xf numFmtId="177" fontId="0" fillId="2" borderId="45" xfId="0" applyNumberFormat="1" applyFill="1" applyBorder="1" applyAlignment="1">
      <alignment horizontal="center"/>
    </xf>
    <xf numFmtId="170" fontId="0" fillId="2" borderId="46" xfId="0" applyNumberFormat="1" applyFill="1" applyBorder="1" applyAlignment="1">
      <alignment horizontal="center"/>
    </xf>
    <xf numFmtId="164" fontId="22" fillId="2" borderId="12" xfId="0" applyFont="1" applyFill="1" applyBorder="1" applyAlignment="1">
      <alignment horizontal="left"/>
    </xf>
    <xf numFmtId="177" fontId="21" fillId="2" borderId="11" xfId="0" applyNumberFormat="1" applyFont="1" applyFill="1" applyBorder="1" applyAlignment="1">
      <alignment horizontal="left"/>
    </xf>
    <xf numFmtId="177" fontId="21" fillId="2" borderId="13" xfId="0" applyNumberFormat="1" applyFont="1" applyFill="1" applyBorder="1" applyAlignment="1">
      <alignment horizontal="left"/>
    </xf>
    <xf numFmtId="177" fontId="9" fillId="2" borderId="13" xfId="0" applyNumberFormat="1" applyFont="1" applyFill="1" applyBorder="1" applyAlignment="1">
      <alignment horizontal="center"/>
    </xf>
    <xf numFmtId="177" fontId="0" fillId="2" borderId="24" xfId="0" applyNumberFormat="1" applyFill="1" applyBorder="1" applyAlignment="1">
      <alignment horizontal="center"/>
    </xf>
    <xf numFmtId="184" fontId="7" fillId="2" borderId="47" xfId="0" applyNumberFormat="1" applyFont="1" applyFill="1" applyBorder="1" applyAlignment="1">
      <alignment horizontal="right"/>
    </xf>
    <xf numFmtId="177" fontId="0" fillId="2" borderId="18" xfId="0" applyNumberFormat="1" applyFill="1" applyBorder="1" applyAlignment="1">
      <alignment horizontal="center"/>
    </xf>
    <xf numFmtId="184" fontId="7" fillId="2" borderId="19" xfId="0" applyNumberFormat="1" applyFont="1" applyFill="1" applyBorder="1" applyAlignment="1">
      <alignment horizontal="right"/>
    </xf>
    <xf numFmtId="177" fontId="0" fillId="2" borderId="33" xfId="0" applyNumberFormat="1" applyFill="1" applyBorder="1" applyAlignment="1">
      <alignment horizontal="center"/>
    </xf>
    <xf numFmtId="184" fontId="7" fillId="2" borderId="41" xfId="0" applyNumberFormat="1" applyFont="1" applyFill="1" applyBorder="1" applyAlignment="1">
      <alignment horizontal="right"/>
    </xf>
    <xf numFmtId="164" fontId="23" fillId="2" borderId="12" xfId="0" applyFont="1" applyFill="1" applyBorder="1" applyAlignment="1">
      <alignment horizontal="left"/>
    </xf>
    <xf numFmtId="177" fontId="0" fillId="2" borderId="11" xfId="0" applyNumberFormat="1" applyFill="1" applyBorder="1" applyAlignment="1">
      <alignment horizontal="center"/>
    </xf>
    <xf numFmtId="171" fontId="0" fillId="2" borderId="13" xfId="0" applyNumberFormat="1" applyFill="1" applyBorder="1" applyAlignment="1">
      <alignment horizontal="center"/>
    </xf>
    <xf numFmtId="164" fontId="0" fillId="2" borderId="15" xfId="0" applyFont="1" applyFill="1" applyBorder="1" applyAlignment="1">
      <alignment horizontal="center"/>
    </xf>
    <xf numFmtId="177" fontId="0" fillId="2" borderId="15" xfId="0" applyNumberFormat="1" applyFill="1" applyBorder="1" applyAlignment="1">
      <alignment horizontal="center"/>
    </xf>
    <xf numFmtId="185" fontId="7" fillId="2" borderId="16" xfId="0" applyNumberFormat="1" applyFont="1" applyFill="1" applyBorder="1" applyAlignment="1">
      <alignment horizontal="right"/>
    </xf>
    <xf numFmtId="164" fontId="0" fillId="2" borderId="18" xfId="0" applyFont="1" applyFill="1" applyBorder="1" applyAlignment="1">
      <alignment horizontal="center"/>
    </xf>
    <xf numFmtId="185" fontId="7" fillId="2" borderId="19" xfId="0" applyNumberFormat="1" applyFont="1" applyFill="1" applyBorder="1" applyAlignment="1">
      <alignment horizontal="right"/>
    </xf>
    <xf numFmtId="164" fontId="0" fillId="2" borderId="6" xfId="0" applyFont="1" applyFill="1" applyBorder="1" applyAlignment="1">
      <alignment horizontal="center"/>
    </xf>
    <xf numFmtId="177" fontId="0" fillId="2" borderId="6" xfId="0" applyNumberFormat="1" applyFill="1" applyBorder="1" applyAlignment="1">
      <alignment horizontal="center"/>
    </xf>
    <xf numFmtId="185" fontId="7" fillId="2" borderId="21" xfId="0" applyNumberFormat="1" applyFont="1" applyFill="1" applyBorder="1" applyAlignment="1">
      <alignment horizontal="right"/>
    </xf>
    <xf numFmtId="164" fontId="22" fillId="2" borderId="22" xfId="0" applyFont="1" applyFill="1" applyBorder="1" applyAlignment="1">
      <alignment horizontal="left"/>
    </xf>
    <xf numFmtId="181" fontId="7" fillId="2" borderId="16" xfId="0" applyNumberFormat="1" applyFont="1" applyFill="1" applyBorder="1" applyAlignment="1">
      <alignment horizontal="right"/>
    </xf>
    <xf numFmtId="181" fontId="7" fillId="2" borderId="19" xfId="0" applyNumberFormat="1" applyFont="1" applyFill="1" applyBorder="1" applyAlignment="1">
      <alignment horizontal="right"/>
    </xf>
    <xf numFmtId="164" fontId="24" fillId="2" borderId="20" xfId="0" applyFont="1" applyFill="1" applyBorder="1" applyAlignment="1">
      <alignment horizontal="left"/>
    </xf>
    <xf numFmtId="181" fontId="25" fillId="2" borderId="21" xfId="0" applyNumberFormat="1" applyFont="1" applyFill="1" applyBorder="1" applyAlignment="1">
      <alignment horizontal="right"/>
    </xf>
    <xf numFmtId="184" fontId="7" fillId="2" borderId="21" xfId="0" applyNumberFormat="1" applyFont="1" applyFill="1" applyBorder="1" applyAlignment="1">
      <alignment horizontal="right"/>
    </xf>
    <xf numFmtId="164" fontId="26" fillId="2" borderId="0" xfId="0" applyFont="1" applyFill="1" applyBorder="1" applyAlignment="1">
      <alignment/>
    </xf>
    <xf numFmtId="164" fontId="27" fillId="2" borderId="14" xfId="0" applyFont="1" applyFill="1" applyBorder="1" applyAlignment="1">
      <alignment horizontal="center" vertical="center"/>
    </xf>
    <xf numFmtId="164" fontId="27" fillId="2" borderId="5" xfId="0" applyFont="1" applyFill="1" applyBorder="1" applyAlignment="1">
      <alignment horizontal="center" vertical="center" wrapText="1"/>
    </xf>
    <xf numFmtId="164" fontId="27" fillId="2" borderId="15" xfId="0" applyFont="1" applyFill="1" applyBorder="1" applyAlignment="1">
      <alignment horizontal="center" vertical="center" wrapText="1"/>
    </xf>
    <xf numFmtId="164" fontId="27" fillId="2" borderId="16" xfId="0" applyFont="1" applyFill="1" applyBorder="1" applyAlignment="1">
      <alignment horizontal="center" vertical="center" wrapText="1"/>
    </xf>
    <xf numFmtId="164" fontId="0" fillId="2" borderId="17" xfId="0" applyFill="1" applyBorder="1" applyAlignment="1">
      <alignment/>
    </xf>
    <xf numFmtId="164" fontId="27" fillId="2" borderId="48" xfId="0" applyFont="1" applyFill="1" applyBorder="1" applyAlignment="1">
      <alignment horizontal="left" wrapText="1"/>
    </xf>
    <xf numFmtId="164" fontId="0" fillId="2" borderId="24" xfId="0" applyFill="1" applyBorder="1" applyAlignment="1">
      <alignment horizontal="center" vertical="center"/>
    </xf>
    <xf numFmtId="164" fontId="0" fillId="2" borderId="18" xfId="0" applyFill="1" applyBorder="1" applyAlignment="1">
      <alignment horizontal="center" wrapText="1"/>
    </xf>
    <xf numFmtId="164" fontId="0" fillId="2" borderId="18" xfId="0" applyFill="1" applyBorder="1" applyAlignment="1">
      <alignment/>
    </xf>
    <xf numFmtId="164" fontId="0" fillId="2" borderId="48" xfId="0" applyFont="1" applyFill="1" applyBorder="1" applyAlignment="1">
      <alignment horizontal="left" vertical="center" wrapText="1"/>
    </xf>
    <xf numFmtId="164" fontId="0" fillId="2" borderId="18" xfId="0" applyFont="1" applyFill="1" applyBorder="1" applyAlignment="1">
      <alignment horizontal="center" vertical="center"/>
    </xf>
    <xf numFmtId="164" fontId="0" fillId="2" borderId="33" xfId="0" applyFont="1" applyFill="1" applyBorder="1" applyAlignment="1">
      <alignment horizontal="center" vertical="center" wrapText="1"/>
    </xf>
    <xf numFmtId="164" fontId="28" fillId="2" borderId="18" xfId="0" applyFont="1" applyFill="1" applyBorder="1" applyAlignment="1">
      <alignment horizontal="center" vertical="center"/>
    </xf>
    <xf numFmtId="164" fontId="27" fillId="2" borderId="48" xfId="0" applyFont="1" applyFill="1" applyBorder="1" applyAlignment="1">
      <alignment horizontal="left" vertical="center" wrapText="1"/>
    </xf>
    <xf numFmtId="173" fontId="0" fillId="2" borderId="18" xfId="0" applyNumberFormat="1" applyFill="1" applyBorder="1" applyAlignment="1">
      <alignment horizontal="center" vertical="center"/>
    </xf>
    <xf numFmtId="173" fontId="27" fillId="2" borderId="18" xfId="0" applyNumberFormat="1" applyFont="1" applyFill="1" applyBorder="1" applyAlignment="1">
      <alignment horizontal="center" vertical="center"/>
    </xf>
    <xf numFmtId="164" fontId="0" fillId="2" borderId="27" xfId="0" applyFont="1" applyFill="1" applyBorder="1" applyAlignment="1">
      <alignment horizontal="center" vertical="center" wrapText="1"/>
    </xf>
    <xf numFmtId="164" fontId="26" fillId="2" borderId="11" xfId="0" applyFont="1" applyFill="1" applyBorder="1" applyAlignment="1">
      <alignment horizontal="center"/>
    </xf>
    <xf numFmtId="164" fontId="0" fillId="2" borderId="13" xfId="0" applyFill="1" applyBorder="1" applyAlignment="1">
      <alignment horizontal="center"/>
    </xf>
    <xf numFmtId="164" fontId="26" fillId="0" borderId="12" xfId="0" applyFont="1" applyBorder="1" applyAlignment="1">
      <alignment/>
    </xf>
    <xf numFmtId="164" fontId="0" fillId="0" borderId="11" xfId="0" applyBorder="1" applyAlignment="1">
      <alignment/>
    </xf>
    <xf numFmtId="164" fontId="27" fillId="0" borderId="13" xfId="0" applyFont="1" applyBorder="1" applyAlignment="1">
      <alignment/>
    </xf>
    <xf numFmtId="164" fontId="27" fillId="0" borderId="14" xfId="0" applyFont="1" applyBorder="1" applyAlignment="1">
      <alignment/>
    </xf>
    <xf numFmtId="164" fontId="0" fillId="0" borderId="15" xfId="0" applyBorder="1" applyAlignment="1">
      <alignment/>
    </xf>
    <xf numFmtId="174" fontId="27" fillId="0" borderId="16" xfId="0" applyNumberFormat="1" applyFont="1" applyBorder="1" applyAlignment="1">
      <alignment/>
    </xf>
    <xf numFmtId="164" fontId="27" fillId="0" borderId="20" xfId="0" applyFont="1" applyBorder="1" applyAlignment="1">
      <alignment/>
    </xf>
    <xf numFmtId="164" fontId="0" fillId="0" borderId="6" xfId="0" applyBorder="1" applyAlignment="1">
      <alignment/>
    </xf>
    <xf numFmtId="174" fontId="27" fillId="0" borderId="21" xfId="0" applyNumberFormat="1" applyFont="1" applyBorder="1" applyAlignment="1">
      <alignment/>
    </xf>
    <xf numFmtId="164" fontId="23" fillId="0" borderId="49" xfId="0" applyFont="1" applyBorder="1" applyAlignment="1">
      <alignment horizontal="left"/>
    </xf>
    <xf numFmtId="164" fontId="29" fillId="0" borderId="14" xfId="0" applyFont="1" applyBorder="1" applyAlignment="1">
      <alignment horizontal="left"/>
    </xf>
    <xf numFmtId="164" fontId="29" fillId="0" borderId="15" xfId="0" applyFont="1" applyBorder="1" applyAlignment="1">
      <alignment/>
    </xf>
    <xf numFmtId="164" fontId="29" fillId="0" borderId="17" xfId="0" applyFont="1" applyBorder="1" applyAlignment="1">
      <alignment horizontal="left"/>
    </xf>
    <xf numFmtId="164" fontId="29" fillId="0" borderId="18" xfId="0" applyFont="1" applyBorder="1" applyAlignment="1">
      <alignment/>
    </xf>
    <xf numFmtId="174" fontId="27" fillId="0" borderId="19" xfId="0" applyNumberFormat="1" applyFont="1" applyBorder="1" applyAlignment="1">
      <alignment/>
    </xf>
    <xf numFmtId="164" fontId="29" fillId="0" borderId="20" xfId="0" applyFont="1" applyBorder="1" applyAlignment="1">
      <alignment horizontal="left"/>
    </xf>
    <xf numFmtId="164" fontId="29" fillId="0" borderId="6" xfId="0" applyFont="1" applyBorder="1" applyAlignment="1">
      <alignment/>
    </xf>
    <xf numFmtId="164" fontId="30" fillId="0" borderId="0" xfId="0" applyFont="1" applyAlignment="1">
      <alignment/>
    </xf>
    <xf numFmtId="164" fontId="30" fillId="0" borderId="0" xfId="0" applyFont="1" applyAlignment="1">
      <alignment wrapText="1"/>
    </xf>
    <xf numFmtId="164" fontId="31" fillId="0" borderId="0" xfId="0" applyFont="1" applyBorder="1" applyAlignment="1">
      <alignment horizontal="center" wrapText="1"/>
    </xf>
    <xf numFmtId="170" fontId="30" fillId="0" borderId="0" xfId="0" applyNumberFormat="1" applyFont="1" applyAlignment="1">
      <alignment/>
    </xf>
    <xf numFmtId="164" fontId="32" fillId="3" borderId="39" xfId="0" applyFont="1" applyFill="1" applyBorder="1" applyAlignment="1">
      <alignment/>
    </xf>
    <xf numFmtId="164" fontId="32" fillId="3" borderId="50" xfId="0" applyFont="1" applyFill="1" applyBorder="1" applyAlignment="1">
      <alignment wrapText="1"/>
    </xf>
    <xf numFmtId="164" fontId="32" fillId="3" borderId="50" xfId="0" applyFont="1" applyFill="1" applyBorder="1" applyAlignment="1">
      <alignment horizontal="center"/>
    </xf>
    <xf numFmtId="164" fontId="32" fillId="3" borderId="4" xfId="0" applyFont="1" applyFill="1" applyBorder="1" applyAlignment="1">
      <alignment horizontal="center"/>
    </xf>
    <xf numFmtId="164" fontId="32" fillId="3" borderId="43" xfId="0" applyFont="1" applyFill="1" applyBorder="1" applyAlignment="1">
      <alignment/>
    </xf>
    <xf numFmtId="164" fontId="32" fillId="3" borderId="51" xfId="0" applyFont="1" applyFill="1" applyBorder="1" applyAlignment="1">
      <alignment wrapText="1"/>
    </xf>
    <xf numFmtId="186" fontId="32" fillId="3" borderId="51" xfId="0" applyNumberFormat="1" applyFont="1" applyFill="1" applyBorder="1" applyAlignment="1">
      <alignment horizontal="center"/>
    </xf>
    <xf numFmtId="186" fontId="32" fillId="3" borderId="52" xfId="0" applyNumberFormat="1" applyFont="1" applyFill="1" applyBorder="1" applyAlignment="1">
      <alignment horizontal="center"/>
    </xf>
    <xf numFmtId="186" fontId="32" fillId="3" borderId="31" xfId="0" applyNumberFormat="1" applyFont="1" applyFill="1" applyBorder="1" applyAlignment="1">
      <alignment horizontal="center"/>
    </xf>
    <xf numFmtId="164" fontId="30" fillId="0" borderId="39" xfId="0" applyFont="1" applyBorder="1" applyAlignment="1">
      <alignment/>
    </xf>
    <xf numFmtId="164" fontId="0" fillId="0" borderId="50" xfId="0" applyFont="1" applyBorder="1" applyAlignment="1">
      <alignment wrapText="1"/>
    </xf>
    <xf numFmtId="164" fontId="30" fillId="0" borderId="39" xfId="0" applyFont="1" applyBorder="1" applyAlignment="1">
      <alignment/>
    </xf>
    <xf numFmtId="177" fontId="30" fillId="0" borderId="39" xfId="0" applyNumberFormat="1" applyFont="1" applyBorder="1" applyAlignment="1">
      <alignment/>
    </xf>
    <xf numFmtId="187" fontId="30" fillId="0" borderId="50" xfId="0" applyNumberFormat="1" applyFont="1" applyBorder="1" applyAlignment="1">
      <alignment horizontal="center"/>
    </xf>
    <xf numFmtId="187" fontId="30" fillId="0" borderId="53" xfId="0" applyNumberFormat="1" applyFont="1" applyBorder="1" applyAlignment="1">
      <alignment horizontal="center"/>
    </xf>
    <xf numFmtId="187" fontId="30" fillId="0" borderId="28" xfId="0" applyNumberFormat="1" applyFont="1" applyBorder="1" applyAlignment="1">
      <alignment horizontal="center"/>
    </xf>
    <xf numFmtId="164" fontId="30" fillId="0" borderId="40" xfId="0" applyFont="1" applyBorder="1" applyAlignment="1">
      <alignment/>
    </xf>
    <xf numFmtId="164" fontId="0" fillId="0" borderId="26" xfId="0" applyFont="1" applyBorder="1" applyAlignment="1">
      <alignment wrapText="1"/>
    </xf>
    <xf numFmtId="164" fontId="30" fillId="0" borderId="40" xfId="0" applyFont="1" applyBorder="1" applyAlignment="1">
      <alignment/>
    </xf>
    <xf numFmtId="177" fontId="30" fillId="0" borderId="40" xfId="0" applyNumberFormat="1" applyFont="1" applyBorder="1" applyAlignment="1">
      <alignment/>
    </xf>
    <xf numFmtId="164" fontId="30" fillId="0" borderId="40" xfId="0" applyFont="1" applyFill="1" applyBorder="1" applyAlignment="1">
      <alignment/>
    </xf>
    <xf numFmtId="164" fontId="0" fillId="0" borderId="28" xfId="0" applyFont="1" applyBorder="1" applyAlignment="1">
      <alignment wrapText="1"/>
    </xf>
    <xf numFmtId="164" fontId="0" fillId="2" borderId="28" xfId="0" applyFont="1" applyFill="1" applyBorder="1" applyAlignment="1">
      <alignment wrapText="1"/>
    </xf>
    <xf numFmtId="164" fontId="30" fillId="0" borderId="40" xfId="0" applyFont="1" applyFill="1" applyBorder="1" applyAlignment="1">
      <alignment/>
    </xf>
    <xf numFmtId="177" fontId="30" fillId="0" borderId="40" xfId="0" applyNumberFormat="1" applyFont="1" applyFill="1" applyBorder="1" applyAlignment="1">
      <alignment/>
    </xf>
    <xf numFmtId="164" fontId="30" fillId="0" borderId="36" xfId="0" applyFont="1" applyFill="1" applyBorder="1" applyAlignment="1">
      <alignment/>
    </xf>
    <xf numFmtId="164" fontId="1" fillId="2" borderId="51" xfId="20" applyFont="1" applyFill="1" applyBorder="1" applyAlignment="1" applyProtection="1">
      <alignment wrapText="1"/>
      <protection hidden="1"/>
    </xf>
    <xf numFmtId="164" fontId="30" fillId="0" borderId="36" xfId="0" applyFont="1" applyBorder="1" applyAlignment="1">
      <alignment/>
    </xf>
    <xf numFmtId="177" fontId="30" fillId="0" borderId="36" xfId="0" applyNumberFormat="1" applyFont="1" applyBorder="1" applyAlignment="1">
      <alignment/>
    </xf>
    <xf numFmtId="187" fontId="30" fillId="0" borderId="51" xfId="0" applyNumberFormat="1" applyFont="1" applyBorder="1" applyAlignment="1">
      <alignment horizontal="center"/>
    </xf>
    <xf numFmtId="187" fontId="30" fillId="0" borderId="54" xfId="0" applyNumberFormat="1" applyFont="1" applyBorder="1" applyAlignment="1">
      <alignment horizontal="center"/>
    </xf>
    <xf numFmtId="164" fontId="33" fillId="0" borderId="45" xfId="0" applyFont="1" applyBorder="1" applyAlignment="1">
      <alignment/>
    </xf>
    <xf numFmtId="164" fontId="0" fillId="0" borderId="0" xfId="0" applyFont="1" applyAlignment="1">
      <alignment/>
    </xf>
    <xf numFmtId="164" fontId="34" fillId="3" borderId="22" xfId="0" applyFont="1" applyFill="1" applyBorder="1" applyAlignment="1">
      <alignment/>
    </xf>
    <xf numFmtId="164" fontId="34" fillId="3" borderId="13" xfId="0" applyFont="1" applyFill="1" applyBorder="1" applyAlignment="1">
      <alignment wrapText="1"/>
    </xf>
    <xf numFmtId="164" fontId="34" fillId="3" borderId="13" xfId="0" applyFont="1" applyFill="1" applyBorder="1" applyAlignment="1">
      <alignment/>
    </xf>
    <xf numFmtId="164" fontId="35" fillId="0" borderId="22" xfId="0" applyFont="1" applyBorder="1" applyAlignment="1">
      <alignment/>
    </xf>
    <xf numFmtId="164" fontId="36" fillId="0" borderId="46" xfId="0" applyFont="1" applyBorder="1" applyAlignment="1">
      <alignment wrapText="1"/>
    </xf>
    <xf numFmtId="164" fontId="36" fillId="0" borderId="46" xfId="0" applyFont="1" applyBorder="1" applyAlignment="1">
      <alignment/>
    </xf>
    <xf numFmtId="164" fontId="36" fillId="0" borderId="46" xfId="0" applyFont="1" applyBorder="1" applyAlignment="1">
      <alignment horizontal="right"/>
    </xf>
    <xf numFmtId="164" fontId="35" fillId="0" borderId="55" xfId="0" applyFont="1" applyBorder="1" applyAlignment="1">
      <alignment/>
    </xf>
    <xf numFmtId="164" fontId="36" fillId="0" borderId="22" xfId="0" applyFont="1" applyBorder="1" applyAlignment="1">
      <alignment/>
    </xf>
    <xf numFmtId="164" fontId="0" fillId="0" borderId="0" xfId="0" applyAlignment="1">
      <alignment wrapText="1"/>
    </xf>
    <xf numFmtId="177" fontId="0" fillId="0" borderId="0" xfId="0" applyNumberForma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27" fillId="0" borderId="0" xfId="0" applyFont="1" applyAlignment="1">
      <alignment/>
    </xf>
    <xf numFmtId="164" fontId="26" fillId="0" borderId="0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164" fontId="27" fillId="0" borderId="15" xfId="0" applyFont="1" applyBorder="1" applyAlignment="1">
      <alignment horizontal="center"/>
    </xf>
    <xf numFmtId="164" fontId="27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7" fillId="0" borderId="19" xfId="0" applyFont="1" applyBorder="1" applyAlignment="1">
      <alignment horizontal="center"/>
    </xf>
    <xf numFmtId="164" fontId="39" fillId="0" borderId="17" xfId="0" applyFont="1" applyBorder="1" applyAlignment="1">
      <alignment/>
    </xf>
    <xf numFmtId="164" fontId="0" fillId="0" borderId="18" xfId="0" applyFont="1" applyBorder="1" applyAlignment="1">
      <alignment horizontal="center"/>
    </xf>
    <xf numFmtId="176" fontId="39" fillId="0" borderId="18" xfId="0" applyNumberFormat="1" applyFont="1" applyBorder="1" applyAlignment="1">
      <alignment horizontal="center"/>
    </xf>
    <xf numFmtId="176" fontId="39" fillId="0" borderId="19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164" fontId="39" fillId="0" borderId="20" xfId="0" applyFont="1" applyBorder="1" applyAlignment="1">
      <alignment/>
    </xf>
    <xf numFmtId="164" fontId="0" fillId="0" borderId="6" xfId="0" applyFont="1" applyBorder="1" applyAlignment="1">
      <alignment horizontal="center"/>
    </xf>
    <xf numFmtId="176" fontId="39" fillId="0" borderId="6" xfId="0" applyNumberFormat="1" applyFont="1" applyBorder="1" applyAlignment="1">
      <alignment horizontal="center"/>
    </xf>
    <xf numFmtId="176" fontId="39" fillId="0" borderId="21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42" fillId="3" borderId="12" xfId="21" applyFont="1" applyFill="1" applyBorder="1" applyAlignment="1">
      <alignment horizontal="center" wrapText="1"/>
      <protection/>
    </xf>
    <xf numFmtId="164" fontId="42" fillId="3" borderId="49" xfId="21" applyFont="1" applyFill="1" applyBorder="1" applyAlignment="1">
      <alignment horizontal="center"/>
      <protection/>
    </xf>
    <xf numFmtId="164" fontId="42" fillId="3" borderId="8" xfId="21" applyFont="1" applyFill="1" applyBorder="1" applyAlignment="1">
      <alignment horizontal="center"/>
      <protection/>
    </xf>
    <xf numFmtId="164" fontId="42" fillId="3" borderId="18" xfId="21" applyFont="1" applyFill="1" applyBorder="1" applyAlignment="1">
      <alignment horizontal="center"/>
      <protection/>
    </xf>
    <xf numFmtId="164" fontId="28" fillId="3" borderId="18" xfId="21" applyFont="1" applyFill="1" applyBorder="1" applyAlignment="1">
      <alignment horizontal="center"/>
      <protection/>
    </xf>
    <xf numFmtId="164" fontId="0" fillId="0" borderId="18" xfId="0" applyBorder="1" applyAlignment="1">
      <alignment/>
    </xf>
    <xf numFmtId="164" fontId="42" fillId="3" borderId="55" xfId="21" applyFont="1" applyFill="1" applyBorder="1" applyAlignment="1">
      <alignment horizontal="center"/>
      <protection/>
    </xf>
    <xf numFmtId="189" fontId="28" fillId="3" borderId="45" xfId="21" applyNumberFormat="1" applyFont="1" applyFill="1" applyBorder="1" applyAlignment="1">
      <alignment horizontal="center"/>
      <protection/>
    </xf>
    <xf numFmtId="189" fontId="28" fillId="3" borderId="18" xfId="21" applyNumberFormat="1" applyFont="1" applyFill="1" applyBorder="1" applyAlignment="1">
      <alignment horizontal="center"/>
      <protection/>
    </xf>
    <xf numFmtId="164" fontId="28" fillId="0" borderId="39" xfId="0" applyFont="1" applyFill="1" applyBorder="1" applyAlignment="1">
      <alignment/>
    </xf>
    <xf numFmtId="164" fontId="1" fillId="0" borderId="50" xfId="21" applyFont="1" applyBorder="1" applyAlignment="1">
      <alignment horizontal="center"/>
      <protection/>
    </xf>
    <xf numFmtId="176" fontId="1" fillId="0" borderId="39" xfId="21" applyNumberFormat="1" applyFont="1" applyBorder="1" applyAlignment="1">
      <alignment horizontal="center"/>
      <protection/>
    </xf>
    <xf numFmtId="190" fontId="1" fillId="0" borderId="18" xfId="21" applyNumberFormat="1" applyFont="1" applyBorder="1" applyAlignment="1">
      <alignment horizontal="center"/>
      <protection/>
    </xf>
    <xf numFmtId="190" fontId="1" fillId="0" borderId="18" xfId="20" applyNumberFormat="1" applyFont="1" applyBorder="1" applyAlignment="1">
      <alignment horizontal="center"/>
      <protection/>
    </xf>
    <xf numFmtId="190" fontId="0" fillId="0" borderId="18" xfId="0" applyNumberFormat="1" applyBorder="1" applyAlignment="1">
      <alignment/>
    </xf>
    <xf numFmtId="164" fontId="28" fillId="0" borderId="56" xfId="0" applyFont="1" applyFill="1" applyBorder="1" applyAlignment="1">
      <alignment/>
    </xf>
    <xf numFmtId="164" fontId="1" fillId="0" borderId="28" xfId="21" applyFont="1" applyBorder="1" applyAlignment="1">
      <alignment horizontal="center"/>
      <protection/>
    </xf>
    <xf numFmtId="164" fontId="1" fillId="0" borderId="40" xfId="21" applyFont="1" applyBorder="1">
      <alignment/>
      <protection/>
    </xf>
    <xf numFmtId="164" fontId="1" fillId="0" borderId="27" xfId="21" applyFont="1" applyBorder="1">
      <alignment/>
      <protection/>
    </xf>
    <xf numFmtId="164" fontId="1" fillId="0" borderId="27" xfId="21" applyFont="1" applyFill="1" applyBorder="1">
      <alignment/>
      <protection/>
    </xf>
    <xf numFmtId="164" fontId="1" fillId="0" borderId="40" xfId="20" applyFont="1" applyBorder="1" applyAlignment="1">
      <alignment horizontal="left"/>
      <protection/>
    </xf>
    <xf numFmtId="164" fontId="1" fillId="0" borderId="40" xfId="20" applyFont="1" applyBorder="1">
      <alignment/>
      <protection/>
    </xf>
    <xf numFmtId="164" fontId="1" fillId="0" borderId="43" xfId="20" applyFont="1" applyBorder="1">
      <alignment/>
      <protection/>
    </xf>
    <xf numFmtId="164" fontId="1" fillId="0" borderId="31" xfId="21" applyFont="1" applyBorder="1" applyAlignment="1">
      <alignment horizontal="center"/>
      <protection/>
    </xf>
    <xf numFmtId="164" fontId="30" fillId="0" borderId="36" xfId="20" applyFont="1" applyBorder="1" applyAlignment="1">
      <alignment horizontal="left"/>
      <protection/>
    </xf>
    <xf numFmtId="164" fontId="1" fillId="0" borderId="51" xfId="2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алькПлиткаВодост_1" xfId="20"/>
    <cellStyle name="Обычный_КалькРабПл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123825</xdr:rowOff>
    </xdr:from>
    <xdr:to>
      <xdr:col>2</xdr:col>
      <xdr:colOff>447675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38125" y="123825"/>
          <a:ext cx="2295525" cy="8286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6481"/>
              <a:gd name="adj2" fmla="val 50000"/>
            </a:avLst>
          </a:prstTxWarp>
        </a:bodyPr>
        <a:p>
          <a:pPr algn="ctr"/>
          <a:r>
            <a:rPr sz="3600" spc="0">
              <a:ln w="72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800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Евромет Молоди</a:t>
          </a:r>
        </a:p>
      </xdr:txBody>
    </xdr:sp>
    <xdr:clientData/>
  </xdr:twoCellAnchor>
  <xdr:twoCellAnchor>
    <xdr:from>
      <xdr:col>5</xdr:col>
      <xdr:colOff>466725</xdr:colOff>
      <xdr:row>2</xdr:row>
      <xdr:rowOff>66675</xdr:rowOff>
    </xdr:from>
    <xdr:to>
      <xdr:col>8</xdr:col>
      <xdr:colOff>533400</xdr:colOff>
      <xdr:row>4</xdr:row>
      <xdr:rowOff>123825</xdr:rowOff>
    </xdr:to>
    <xdr:sp>
      <xdr:nvSpPr>
        <xdr:cNvPr id="2" name="Автофигура 2"/>
        <xdr:cNvSpPr>
          <a:spLocks/>
        </xdr:cNvSpPr>
      </xdr:nvSpPr>
      <xdr:spPr>
        <a:xfrm>
          <a:off x="5010150" y="390525"/>
          <a:ext cx="2543175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05"/>
            </a:avLst>
          </a:prstTxWarp>
        </a:bodyPr>
        <a:p>
          <a:pPr algn="ctr"/>
          <a:r>
            <a:rPr sz="3600" kern="10" spc="0">
              <a:ln w="1908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(495)  999-88-49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-molodi.ru/profnastil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workbookViewId="0" topLeftCell="A1">
      <pane ySplit="5" topLeftCell="A171" activePane="bottomLeft" state="frozen"/>
      <selection pane="topLeft" activeCell="A1" sqref="A1"/>
      <selection pane="bottomLeft" activeCell="C207" sqref="C207"/>
    </sheetView>
  </sheetViews>
  <sheetFormatPr defaultColWidth="12.57421875" defaultRowHeight="12.75"/>
  <cols>
    <col min="1" max="1" width="35.7109375" style="0" customWidth="1"/>
    <col min="2" max="2" width="12.57421875" style="0" customWidth="1"/>
    <col min="3" max="3" width="7.28125" style="0" customWidth="1"/>
    <col min="4" max="4" width="9.57421875" style="0" customWidth="1"/>
    <col min="5" max="5" width="8.421875" style="0" customWidth="1"/>
    <col min="6" max="6" width="11.7109375" style="0" customWidth="1"/>
    <col min="7" max="8" width="12.57421875" style="0" customWidth="1"/>
    <col min="9" max="9" width="11.57421875" style="1" customWidth="1"/>
    <col min="10" max="16384" width="11.57421875" style="0" customWidth="1"/>
  </cols>
  <sheetData>
    <row r="1" spans="1:9" ht="21" customHeight="1">
      <c r="A1" s="2"/>
      <c r="B1" s="2"/>
      <c r="C1" s="3" t="s">
        <v>0</v>
      </c>
      <c r="D1" s="4"/>
      <c r="E1" s="4"/>
      <c r="F1" s="4"/>
      <c r="I1" s="5"/>
    </row>
    <row r="2" spans="1:6" ht="7.5" customHeight="1">
      <c r="A2" s="4"/>
      <c r="B2" s="2"/>
      <c r="C2" s="4"/>
      <c r="D2" s="4"/>
      <c r="E2" s="4"/>
      <c r="F2" s="4"/>
    </row>
    <row r="3" spans="1:9" ht="15.75" customHeight="1">
      <c r="A3" s="6"/>
      <c r="B3" s="7"/>
      <c r="C3" s="8"/>
      <c r="D3" s="8"/>
      <c r="E3" s="8"/>
      <c r="F3" s="8"/>
      <c r="I3" s="5"/>
    </row>
    <row r="4" spans="1:6" ht="13.5" customHeight="1">
      <c r="A4" s="9" t="s">
        <v>1</v>
      </c>
      <c r="B4" s="10" t="s">
        <v>2</v>
      </c>
      <c r="C4" s="11"/>
      <c r="D4" s="12"/>
      <c r="E4" s="12" t="s">
        <v>3</v>
      </c>
      <c r="F4" s="13"/>
    </row>
    <row r="5" spans="1:6" ht="23.25">
      <c r="A5" s="9"/>
      <c r="B5" s="10"/>
      <c r="C5" s="14" t="s">
        <v>4</v>
      </c>
      <c r="D5" s="15" t="s">
        <v>5</v>
      </c>
      <c r="E5" s="16" t="s">
        <v>6</v>
      </c>
      <c r="F5" s="16" t="s">
        <v>7</v>
      </c>
    </row>
    <row r="6" spans="1:9" s="20" customFormat="1" ht="15.75" customHeight="1">
      <c r="A6" s="17" t="s">
        <v>8</v>
      </c>
      <c r="B6" s="18"/>
      <c r="C6" s="18"/>
      <c r="D6" s="18"/>
      <c r="E6" s="18"/>
      <c r="F6" s="19"/>
      <c r="I6" s="21"/>
    </row>
    <row r="7" spans="1:9" s="20" customFormat="1" ht="28.5" customHeight="1">
      <c r="A7" s="22" t="s">
        <v>9</v>
      </c>
      <c r="B7" s="10">
        <v>2</v>
      </c>
      <c r="C7" s="10">
        <v>1.15</v>
      </c>
      <c r="D7" s="23">
        <v>2.3</v>
      </c>
      <c r="E7" s="24">
        <f>F7/D7</f>
        <v>215.21739130434784</v>
      </c>
      <c r="F7" s="25">
        <v>495</v>
      </c>
      <c r="I7" s="21"/>
    </row>
    <row r="8" spans="1:9" s="20" customFormat="1" ht="33" customHeight="1">
      <c r="A8" s="26" t="s">
        <v>10</v>
      </c>
      <c r="B8" s="10"/>
      <c r="C8" s="10"/>
      <c r="D8" s="23"/>
      <c r="E8" s="27" t="s">
        <v>11</v>
      </c>
      <c r="F8" s="25"/>
      <c r="I8" s="21"/>
    </row>
    <row r="9" spans="1:9" s="20" customFormat="1" ht="16.5" customHeight="1">
      <c r="A9" s="22" t="s">
        <v>12</v>
      </c>
      <c r="B9" s="10"/>
      <c r="C9" s="10">
        <v>1.18</v>
      </c>
      <c r="D9" s="23"/>
      <c r="E9" s="28">
        <v>195</v>
      </c>
      <c r="F9" s="25"/>
      <c r="I9" s="21"/>
    </row>
    <row r="10" spans="1:9" s="20" customFormat="1" ht="17.25">
      <c r="A10" s="29" t="s">
        <v>13</v>
      </c>
      <c r="B10" s="30"/>
      <c r="C10" s="30"/>
      <c r="D10" s="31"/>
      <c r="E10" s="27" t="s">
        <v>11</v>
      </c>
      <c r="F10" s="32"/>
      <c r="I10" s="21"/>
    </row>
    <row r="11" spans="1:9" s="20" customFormat="1" ht="15">
      <c r="A11" s="22" t="s">
        <v>14</v>
      </c>
      <c r="B11" s="10"/>
      <c r="C11" s="10" t="s">
        <v>15</v>
      </c>
      <c r="D11" s="23"/>
      <c r="E11" s="33">
        <v>230</v>
      </c>
      <c r="F11" s="34"/>
      <c r="I11" s="35"/>
    </row>
    <row r="12" spans="1:9" s="20" customFormat="1" ht="17.25">
      <c r="A12" s="36" t="s">
        <v>16</v>
      </c>
      <c r="B12" s="37"/>
      <c r="C12" s="37"/>
      <c r="D12" s="37"/>
      <c r="E12" s="27" t="s">
        <v>11</v>
      </c>
      <c r="F12" s="38"/>
      <c r="I12" s="35"/>
    </row>
    <row r="13" spans="1:9" s="20" customFormat="1" ht="15">
      <c r="A13" s="39" t="s">
        <v>14</v>
      </c>
      <c r="B13" s="40"/>
      <c r="C13" s="41">
        <v>1.18</v>
      </c>
      <c r="D13" s="42"/>
      <c r="E13" s="33">
        <v>230</v>
      </c>
      <c r="F13" s="43"/>
      <c r="I13" s="35"/>
    </row>
    <row r="14" spans="1:9" s="20" customFormat="1" ht="17.25">
      <c r="A14" s="36" t="s">
        <v>17</v>
      </c>
      <c r="B14" s="37"/>
      <c r="C14" s="37"/>
      <c r="D14" s="44"/>
      <c r="E14" s="27" t="s">
        <v>18</v>
      </c>
      <c r="F14" s="38"/>
      <c r="I14" s="35"/>
    </row>
    <row r="15" spans="1:9" s="20" customFormat="1" ht="15">
      <c r="A15" s="39" t="s">
        <v>14</v>
      </c>
      <c r="B15" s="40"/>
      <c r="C15" s="41">
        <v>1.18</v>
      </c>
      <c r="D15" s="42"/>
      <c r="E15" s="45">
        <v>270</v>
      </c>
      <c r="F15" s="43"/>
      <c r="I15" s="35"/>
    </row>
    <row r="16" spans="1:9" s="20" customFormat="1" ht="17.25">
      <c r="A16" s="36" t="s">
        <v>19</v>
      </c>
      <c r="B16" s="37"/>
      <c r="C16" s="37"/>
      <c r="D16" s="44"/>
      <c r="E16" s="27" t="s">
        <v>11</v>
      </c>
      <c r="F16" s="38"/>
      <c r="I16" s="35"/>
    </row>
    <row r="17" spans="1:9" s="20" customFormat="1" ht="15">
      <c r="A17" s="39" t="s">
        <v>14</v>
      </c>
      <c r="B17" s="40"/>
      <c r="C17" s="41">
        <v>1.18</v>
      </c>
      <c r="D17" s="42"/>
      <c r="E17" s="45">
        <v>285</v>
      </c>
      <c r="F17" s="43"/>
      <c r="I17" s="35"/>
    </row>
    <row r="18" spans="1:9" s="20" customFormat="1" ht="17.25">
      <c r="A18" s="29" t="s">
        <v>20</v>
      </c>
      <c r="B18" s="30"/>
      <c r="C18" s="30"/>
      <c r="D18" s="31"/>
      <c r="E18" s="27" t="s">
        <v>11</v>
      </c>
      <c r="F18" s="46"/>
      <c r="I18" s="35"/>
    </row>
    <row r="19" spans="1:9" s="20" customFormat="1" ht="15">
      <c r="A19" s="22" t="s">
        <v>14</v>
      </c>
      <c r="B19" s="10"/>
      <c r="C19" s="10">
        <v>1.185</v>
      </c>
      <c r="D19" s="23"/>
      <c r="E19" s="47">
        <v>350</v>
      </c>
      <c r="F19" s="34"/>
      <c r="I19" s="35"/>
    </row>
    <row r="20" spans="1:9" s="20" customFormat="1" ht="17.25">
      <c r="A20" s="29" t="s">
        <v>21</v>
      </c>
      <c r="B20" s="30"/>
      <c r="C20" s="30"/>
      <c r="D20" s="31"/>
      <c r="E20" s="27" t="s">
        <v>11</v>
      </c>
      <c r="F20" s="46"/>
      <c r="I20" s="35"/>
    </row>
    <row r="21" spans="1:9" s="20" customFormat="1" ht="15">
      <c r="A21" s="22" t="s">
        <v>14</v>
      </c>
      <c r="B21" s="10"/>
      <c r="C21" s="10">
        <v>1.185</v>
      </c>
      <c r="D21" s="23"/>
      <c r="E21" s="47">
        <v>350</v>
      </c>
      <c r="F21" s="34"/>
      <c r="I21" s="35"/>
    </row>
    <row r="22" spans="1:9" s="20" customFormat="1" ht="17.25">
      <c r="A22" s="29" t="s">
        <v>22</v>
      </c>
      <c r="B22" s="30"/>
      <c r="C22" s="30"/>
      <c r="D22" s="31"/>
      <c r="E22" s="27" t="s">
        <v>18</v>
      </c>
      <c r="F22" s="46"/>
      <c r="I22" s="35"/>
    </row>
    <row r="23" spans="1:9" s="20" customFormat="1" ht="15">
      <c r="A23" s="22" t="s">
        <v>14</v>
      </c>
      <c r="B23" s="10"/>
      <c r="C23" s="10">
        <v>1.185</v>
      </c>
      <c r="D23" s="23"/>
      <c r="E23" s="47">
        <v>305</v>
      </c>
      <c r="F23" s="34"/>
      <c r="I23" s="35"/>
    </row>
    <row r="24" spans="1:9" s="20" customFormat="1" ht="17.25">
      <c r="A24" s="36" t="s">
        <v>23</v>
      </c>
      <c r="B24" s="37"/>
      <c r="C24" s="37"/>
      <c r="D24" s="48"/>
      <c r="E24" s="27" t="s">
        <v>11</v>
      </c>
      <c r="F24" s="38"/>
      <c r="I24" s="35"/>
    </row>
    <row r="25" spans="1:9" s="20" customFormat="1" ht="15">
      <c r="A25" s="39" t="s">
        <v>14</v>
      </c>
      <c r="B25" s="40"/>
      <c r="C25" s="41">
        <v>1.18</v>
      </c>
      <c r="D25" s="42"/>
      <c r="E25" s="45">
        <v>285</v>
      </c>
      <c r="F25" s="43"/>
      <c r="I25" s="35"/>
    </row>
    <row r="26" spans="1:9" s="20" customFormat="1" ht="17.25">
      <c r="A26" s="36" t="s">
        <v>24</v>
      </c>
      <c r="B26" s="37"/>
      <c r="C26" s="37"/>
      <c r="D26" s="37"/>
      <c r="E26" s="37"/>
      <c r="F26" s="49"/>
      <c r="I26" s="35"/>
    </row>
    <row r="27" spans="1:9" s="20" customFormat="1" ht="15">
      <c r="A27" s="50" t="s">
        <v>25</v>
      </c>
      <c r="B27" s="51" t="s">
        <v>26</v>
      </c>
      <c r="C27" s="51">
        <v>1.25</v>
      </c>
      <c r="D27" s="51">
        <v>2.5</v>
      </c>
      <c r="E27" s="52"/>
      <c r="F27" s="53">
        <v>700</v>
      </c>
      <c r="I27" s="35"/>
    </row>
    <row r="28" spans="1:9" s="20" customFormat="1" ht="15">
      <c r="A28" s="54" t="s">
        <v>27</v>
      </c>
      <c r="B28" s="55" t="s">
        <v>26</v>
      </c>
      <c r="C28" s="55">
        <v>1.25</v>
      </c>
      <c r="D28" s="55">
        <v>2.5</v>
      </c>
      <c r="E28" s="56"/>
      <c r="F28" s="57">
        <v>1150</v>
      </c>
      <c r="I28" s="35"/>
    </row>
    <row r="29" spans="1:9" s="20" customFormat="1" ht="15">
      <c r="A29" s="58" t="s">
        <v>28</v>
      </c>
      <c r="B29" s="59" t="s">
        <v>26</v>
      </c>
      <c r="C29" s="59">
        <v>1.25</v>
      </c>
      <c r="D29" s="59">
        <v>2.5</v>
      </c>
      <c r="E29" s="60"/>
      <c r="F29" s="61">
        <v>990</v>
      </c>
      <c r="I29" s="35"/>
    </row>
    <row r="30" spans="1:9" s="20" customFormat="1" ht="17.25">
      <c r="A30" s="36" t="s">
        <v>29</v>
      </c>
      <c r="B30" s="37"/>
      <c r="C30" s="37"/>
      <c r="D30" s="37"/>
      <c r="E30" s="37"/>
      <c r="F30" s="62"/>
      <c r="I30" s="35"/>
    </row>
    <row r="31" spans="1:9" s="20" customFormat="1" ht="15">
      <c r="A31" s="50" t="s">
        <v>30</v>
      </c>
      <c r="B31" s="63">
        <v>2</v>
      </c>
      <c r="C31" s="63">
        <v>1.25</v>
      </c>
      <c r="D31" s="64">
        <v>2.5</v>
      </c>
      <c r="E31" s="65"/>
      <c r="F31" s="53">
        <v>1256</v>
      </c>
      <c r="I31" s="35"/>
    </row>
    <row r="32" spans="1:9" s="20" customFormat="1" ht="15">
      <c r="A32" s="54" t="s">
        <v>31</v>
      </c>
      <c r="B32" s="66"/>
      <c r="C32" s="67"/>
      <c r="D32" s="67"/>
      <c r="E32" s="68"/>
      <c r="F32" s="57">
        <v>120</v>
      </c>
      <c r="I32" s="35"/>
    </row>
    <row r="33" spans="1:9" ht="15">
      <c r="A33" s="58" t="s">
        <v>32</v>
      </c>
      <c r="B33" s="69"/>
      <c r="C33" s="69"/>
      <c r="D33" s="70"/>
      <c r="E33" s="71"/>
      <c r="F33" s="61">
        <v>3</v>
      </c>
      <c r="I33" s="72"/>
    </row>
    <row r="34" spans="1:9" ht="17.25">
      <c r="A34" s="36" t="s">
        <v>33</v>
      </c>
      <c r="B34" s="37"/>
      <c r="C34" s="37"/>
      <c r="D34" s="37"/>
      <c r="E34" s="37"/>
      <c r="F34" s="62"/>
      <c r="I34" s="72"/>
    </row>
    <row r="35" spans="1:9" ht="15">
      <c r="A35" s="39" t="s">
        <v>34</v>
      </c>
      <c r="B35" s="40" t="s">
        <v>35</v>
      </c>
      <c r="C35" s="73"/>
      <c r="D35" s="73"/>
      <c r="E35" s="74"/>
      <c r="F35" s="75">
        <v>70</v>
      </c>
      <c r="I35" s="72"/>
    </row>
    <row r="36" spans="1:9" ht="17.25">
      <c r="A36" s="36" t="s">
        <v>36</v>
      </c>
      <c r="B36" s="76"/>
      <c r="C36" s="76"/>
      <c r="D36" s="76"/>
      <c r="E36" s="76"/>
      <c r="F36" s="77"/>
      <c r="I36" s="72"/>
    </row>
    <row r="37" spans="1:9" ht="15">
      <c r="A37" s="39" t="s">
        <v>37</v>
      </c>
      <c r="B37" s="73"/>
      <c r="C37" s="73"/>
      <c r="D37" s="73"/>
      <c r="E37" s="78"/>
      <c r="F37" s="79">
        <v>550</v>
      </c>
      <c r="I37" s="72"/>
    </row>
    <row r="38" spans="1:9" ht="17.25">
      <c r="A38" s="80" t="s">
        <v>38</v>
      </c>
      <c r="B38" s="37"/>
      <c r="C38" s="37"/>
      <c r="D38" s="37"/>
      <c r="E38" s="37"/>
      <c r="F38" s="62"/>
      <c r="I38" s="72"/>
    </row>
    <row r="39" spans="1:9" ht="15">
      <c r="A39" s="50" t="s">
        <v>39</v>
      </c>
      <c r="B39" s="64">
        <v>3</v>
      </c>
      <c r="C39" s="64"/>
      <c r="D39" s="64"/>
      <c r="E39" s="65"/>
      <c r="F39" s="53">
        <v>670</v>
      </c>
      <c r="I39" s="72"/>
    </row>
    <row r="40" spans="1:9" ht="15">
      <c r="A40" s="54" t="s">
        <v>40</v>
      </c>
      <c r="B40" s="67">
        <v>3</v>
      </c>
      <c r="C40" s="67"/>
      <c r="D40" s="67"/>
      <c r="E40" s="68"/>
      <c r="F40" s="57">
        <v>920</v>
      </c>
      <c r="I40" s="72"/>
    </row>
    <row r="41" spans="1:9" ht="15">
      <c r="A41" s="54" t="s">
        <v>41</v>
      </c>
      <c r="B41" s="67"/>
      <c r="C41" s="67"/>
      <c r="D41" s="67"/>
      <c r="E41" s="68"/>
      <c r="F41" s="57">
        <v>670</v>
      </c>
      <c r="I41" s="72"/>
    </row>
    <row r="42" spans="1:9" ht="15">
      <c r="A42" s="54" t="s">
        <v>42</v>
      </c>
      <c r="B42" s="67"/>
      <c r="C42" s="67"/>
      <c r="D42" s="67"/>
      <c r="E42" s="68"/>
      <c r="F42" s="57">
        <v>640</v>
      </c>
      <c r="I42" s="72"/>
    </row>
    <row r="43" spans="1:9" ht="15">
      <c r="A43" s="54" t="s">
        <v>43</v>
      </c>
      <c r="B43" s="67"/>
      <c r="C43" s="67"/>
      <c r="D43" s="67"/>
      <c r="E43" s="68"/>
      <c r="F43" s="57">
        <v>120</v>
      </c>
      <c r="I43" s="72"/>
    </row>
    <row r="44" spans="1:9" ht="15">
      <c r="A44" s="54" t="s">
        <v>44</v>
      </c>
      <c r="B44" s="67"/>
      <c r="C44" s="67"/>
      <c r="D44" s="67"/>
      <c r="E44" s="68"/>
      <c r="F44" s="57">
        <v>140</v>
      </c>
      <c r="I44" s="72"/>
    </row>
    <row r="45" spans="1:9" ht="15">
      <c r="A45" s="54" t="s">
        <v>45</v>
      </c>
      <c r="B45" s="67"/>
      <c r="C45" s="67"/>
      <c r="D45" s="67"/>
      <c r="E45" s="68"/>
      <c r="F45" s="57">
        <v>120</v>
      </c>
      <c r="I45" s="72"/>
    </row>
    <row r="46" spans="1:9" ht="15">
      <c r="A46" s="54" t="s">
        <v>46</v>
      </c>
      <c r="B46" s="67"/>
      <c r="C46" s="67"/>
      <c r="D46" s="67"/>
      <c r="E46" s="68"/>
      <c r="F46" s="57">
        <v>270</v>
      </c>
      <c r="I46" s="72"/>
    </row>
    <row r="47" spans="1:9" ht="15">
      <c r="A47" s="54" t="s">
        <v>47</v>
      </c>
      <c r="B47" s="67"/>
      <c r="C47" s="67"/>
      <c r="D47" s="67"/>
      <c r="E47" s="68"/>
      <c r="F47" s="57">
        <v>280</v>
      </c>
      <c r="I47" s="72"/>
    </row>
    <row r="48" spans="1:9" ht="15">
      <c r="A48" s="54" t="s">
        <v>48</v>
      </c>
      <c r="B48" s="67"/>
      <c r="C48" s="67"/>
      <c r="D48" s="67"/>
      <c r="E48" s="68"/>
      <c r="F48" s="57">
        <v>350</v>
      </c>
      <c r="I48" s="72"/>
    </row>
    <row r="49" spans="1:9" ht="15">
      <c r="A49" s="58" t="s">
        <v>49</v>
      </c>
      <c r="B49" s="70"/>
      <c r="C49" s="70"/>
      <c r="D49" s="70"/>
      <c r="E49" s="71"/>
      <c r="F49" s="61">
        <v>100</v>
      </c>
      <c r="I49" s="72"/>
    </row>
    <row r="50" spans="1:9" ht="17.25">
      <c r="A50" s="81" t="s">
        <v>50</v>
      </c>
      <c r="B50" s="81"/>
      <c r="C50" s="81"/>
      <c r="D50" s="81"/>
      <c r="E50" s="81"/>
      <c r="F50" s="81"/>
      <c r="I50" s="72"/>
    </row>
    <row r="51" spans="1:9" ht="15">
      <c r="A51" s="50" t="s">
        <v>51</v>
      </c>
      <c r="B51" s="51">
        <v>2.5</v>
      </c>
      <c r="C51" s="51"/>
      <c r="D51" s="51"/>
      <c r="E51" s="65">
        <f>F51/B51</f>
        <v>236</v>
      </c>
      <c r="F51" s="53">
        <v>590</v>
      </c>
      <c r="I51" s="72"/>
    </row>
    <row r="52" spans="1:9" ht="15">
      <c r="A52" s="54" t="s">
        <v>52</v>
      </c>
      <c r="B52" s="55">
        <v>4</v>
      </c>
      <c r="C52" s="55"/>
      <c r="D52" s="55"/>
      <c r="E52" s="68">
        <f>F52/B52</f>
        <v>235</v>
      </c>
      <c r="F52" s="57">
        <v>940</v>
      </c>
      <c r="I52" s="72"/>
    </row>
    <row r="53" spans="1:9" ht="15">
      <c r="A53" s="54" t="s">
        <v>53</v>
      </c>
      <c r="B53" s="55"/>
      <c r="C53" s="55"/>
      <c r="D53" s="55"/>
      <c r="E53" s="68">
        <f>F53</f>
        <v>780</v>
      </c>
      <c r="F53" s="57">
        <v>780</v>
      </c>
      <c r="I53" s="72"/>
    </row>
    <row r="54" spans="1:9" ht="15">
      <c r="A54" s="54" t="s">
        <v>54</v>
      </c>
      <c r="B54" s="55"/>
      <c r="C54" s="55"/>
      <c r="D54" s="55"/>
      <c r="E54" s="68">
        <f>F54</f>
        <v>1190</v>
      </c>
      <c r="F54" s="57">
        <v>1190</v>
      </c>
      <c r="I54" s="72"/>
    </row>
    <row r="55" spans="1:9" ht="15">
      <c r="A55" s="54" t="s">
        <v>55</v>
      </c>
      <c r="B55" s="55"/>
      <c r="C55" s="55"/>
      <c r="D55" s="55"/>
      <c r="E55" s="68">
        <f>F55</f>
        <v>120</v>
      </c>
      <c r="F55" s="57">
        <v>120</v>
      </c>
      <c r="I55" s="72"/>
    </row>
    <row r="56" spans="1:9" ht="15">
      <c r="A56" s="54" t="s">
        <v>56</v>
      </c>
      <c r="B56" s="55"/>
      <c r="C56" s="55"/>
      <c r="D56" s="55"/>
      <c r="E56" s="68">
        <f>F56</f>
        <v>140</v>
      </c>
      <c r="F56" s="57">
        <v>140</v>
      </c>
      <c r="I56" s="72"/>
    </row>
    <row r="57" spans="1:9" ht="15">
      <c r="A57" s="54" t="s">
        <v>57</v>
      </c>
      <c r="B57" s="55"/>
      <c r="C57" s="55"/>
      <c r="D57" s="55"/>
      <c r="E57" s="68">
        <f>F57</f>
        <v>125</v>
      </c>
      <c r="F57" s="57">
        <v>125</v>
      </c>
      <c r="I57" s="72"/>
    </row>
    <row r="58" spans="1:9" ht="15">
      <c r="A58" s="54" t="s">
        <v>58</v>
      </c>
      <c r="B58" s="55"/>
      <c r="C58" s="55"/>
      <c r="D58" s="55"/>
      <c r="E58" s="68">
        <f>F58</f>
        <v>150</v>
      </c>
      <c r="F58" s="57">
        <v>150</v>
      </c>
      <c r="I58" s="72"/>
    </row>
    <row r="59" spans="1:9" ht="15">
      <c r="A59" s="54" t="s">
        <v>59</v>
      </c>
      <c r="B59" s="55"/>
      <c r="C59" s="55"/>
      <c r="D59" s="55"/>
      <c r="E59" s="68">
        <f>F59</f>
        <v>270</v>
      </c>
      <c r="F59" s="57">
        <v>270</v>
      </c>
      <c r="I59" s="72"/>
    </row>
    <row r="60" spans="1:9" ht="15">
      <c r="A60" s="54" t="s">
        <v>60</v>
      </c>
      <c r="B60" s="55">
        <v>2.5</v>
      </c>
      <c r="C60" s="55"/>
      <c r="D60" s="55"/>
      <c r="E60" s="68">
        <f>F60/B60</f>
        <v>284</v>
      </c>
      <c r="F60" s="57">
        <v>710</v>
      </c>
      <c r="I60" s="72"/>
    </row>
    <row r="61" spans="1:9" ht="15">
      <c r="A61" s="54" t="s">
        <v>61</v>
      </c>
      <c r="B61" s="55">
        <v>4</v>
      </c>
      <c r="C61" s="55"/>
      <c r="D61" s="55"/>
      <c r="E61" s="68">
        <f>F61/B61</f>
        <v>277.5</v>
      </c>
      <c r="F61" s="57">
        <v>1110</v>
      </c>
      <c r="I61" s="72"/>
    </row>
    <row r="62" spans="1:9" ht="15">
      <c r="A62" s="54" t="s">
        <v>62</v>
      </c>
      <c r="B62" s="67"/>
      <c r="C62" s="67"/>
      <c r="D62" s="67"/>
      <c r="E62" s="68">
        <f>F62</f>
        <v>270</v>
      </c>
      <c r="F62" s="57">
        <v>270</v>
      </c>
      <c r="I62" s="72"/>
    </row>
    <row r="63" spans="1:9" ht="15">
      <c r="A63" s="54" t="s">
        <v>63</v>
      </c>
      <c r="B63" s="67"/>
      <c r="C63" s="67"/>
      <c r="D63" s="67"/>
      <c r="E63" s="68">
        <f>F63</f>
        <v>115</v>
      </c>
      <c r="F63" s="57">
        <v>115</v>
      </c>
      <c r="I63" s="72"/>
    </row>
    <row r="64" spans="1:9" ht="15">
      <c r="A64" s="58" t="s">
        <v>64</v>
      </c>
      <c r="B64" s="59"/>
      <c r="C64" s="59"/>
      <c r="D64" s="59"/>
      <c r="E64" s="71">
        <f>F64</f>
        <v>295</v>
      </c>
      <c r="F64" s="61">
        <v>295</v>
      </c>
      <c r="I64" s="72"/>
    </row>
    <row r="65" spans="1:9" ht="17.25">
      <c r="A65" s="82" t="s">
        <v>65</v>
      </c>
      <c r="B65" s="83"/>
      <c r="C65" s="83"/>
      <c r="D65" s="83"/>
      <c r="E65" s="84"/>
      <c r="F65" s="85" t="s">
        <v>66</v>
      </c>
      <c r="I65" s="72"/>
    </row>
    <row r="66" spans="1:9" ht="15">
      <c r="A66" s="86" t="s">
        <v>67</v>
      </c>
      <c r="B66" s="51"/>
      <c r="C66" s="51"/>
      <c r="D66" s="51"/>
      <c r="E66" s="65">
        <f>F66/4</f>
        <v>137.5</v>
      </c>
      <c r="F66" s="87">
        <v>550</v>
      </c>
      <c r="I66" s="72"/>
    </row>
    <row r="67" spans="1:9" ht="15">
      <c r="A67" s="88" t="s">
        <v>68</v>
      </c>
      <c r="B67" s="55"/>
      <c r="C67" s="55"/>
      <c r="D67" s="55"/>
      <c r="E67" s="68"/>
      <c r="F67" s="89">
        <v>140</v>
      </c>
      <c r="I67" s="72"/>
    </row>
    <row r="68" spans="1:9" ht="15">
      <c r="A68" s="88" t="s">
        <v>69</v>
      </c>
      <c r="B68" s="55"/>
      <c r="C68" s="55"/>
      <c r="D68" s="55"/>
      <c r="E68" s="68"/>
      <c r="F68" s="89">
        <v>275</v>
      </c>
      <c r="I68" s="72"/>
    </row>
    <row r="69" spans="1:9" ht="15">
      <c r="A69" s="88" t="s">
        <v>70</v>
      </c>
      <c r="B69" s="55"/>
      <c r="C69" s="55"/>
      <c r="D69" s="55"/>
      <c r="E69" s="68"/>
      <c r="F69" s="89">
        <v>65</v>
      </c>
      <c r="I69" s="72"/>
    </row>
    <row r="70" spans="1:9" ht="15">
      <c r="A70" s="88" t="s">
        <v>71</v>
      </c>
      <c r="B70" s="55"/>
      <c r="C70" s="55"/>
      <c r="D70" s="55"/>
      <c r="E70" s="68"/>
      <c r="F70" s="89">
        <v>260</v>
      </c>
      <c r="I70" s="72"/>
    </row>
    <row r="71" spans="1:9" ht="15">
      <c r="A71" s="88" t="s">
        <v>72</v>
      </c>
      <c r="B71" s="55"/>
      <c r="C71" s="55"/>
      <c r="D71" s="55"/>
      <c r="E71" s="68"/>
      <c r="F71" s="89">
        <v>260</v>
      </c>
      <c r="I71" s="72"/>
    </row>
    <row r="72" spans="1:9" ht="15">
      <c r="A72" s="88" t="s">
        <v>73</v>
      </c>
      <c r="B72" s="55"/>
      <c r="C72" s="55"/>
      <c r="D72" s="55"/>
      <c r="E72" s="68"/>
      <c r="F72" s="89">
        <v>480</v>
      </c>
      <c r="I72" s="72"/>
    </row>
    <row r="73" spans="1:9" ht="15">
      <c r="A73" s="88" t="s">
        <v>74</v>
      </c>
      <c r="B73" s="55"/>
      <c r="C73" s="55"/>
      <c r="D73" s="55"/>
      <c r="E73" s="68"/>
      <c r="F73" s="89">
        <v>480</v>
      </c>
      <c r="I73" s="72"/>
    </row>
    <row r="74" spans="1:9" ht="15">
      <c r="A74" s="88" t="s">
        <v>75</v>
      </c>
      <c r="B74" s="55"/>
      <c r="C74" s="55"/>
      <c r="D74" s="55"/>
      <c r="E74" s="68"/>
      <c r="F74" s="89">
        <v>60</v>
      </c>
      <c r="I74" s="72"/>
    </row>
    <row r="75" spans="1:9" ht="15">
      <c r="A75" s="88" t="s">
        <v>76</v>
      </c>
      <c r="B75" s="55"/>
      <c r="C75" s="55"/>
      <c r="D75" s="55"/>
      <c r="E75" s="68"/>
      <c r="F75" s="89">
        <v>130</v>
      </c>
      <c r="I75" s="72"/>
    </row>
    <row r="76" spans="1:9" ht="15">
      <c r="A76" s="88" t="s">
        <v>77</v>
      </c>
      <c r="B76" s="55"/>
      <c r="C76" s="55"/>
      <c r="D76" s="55"/>
      <c r="E76" s="68">
        <f>F76/4</f>
        <v>145</v>
      </c>
      <c r="F76" s="89">
        <v>580</v>
      </c>
      <c r="I76" s="72"/>
    </row>
    <row r="77" spans="1:9" ht="15">
      <c r="A77" s="88" t="s">
        <v>78</v>
      </c>
      <c r="B77" s="55"/>
      <c r="C77" s="55"/>
      <c r="D77" s="55"/>
      <c r="E77" s="68"/>
      <c r="F77" s="89">
        <v>100</v>
      </c>
      <c r="I77" s="72"/>
    </row>
    <row r="78" spans="1:9" ht="15">
      <c r="A78" s="88" t="s">
        <v>79</v>
      </c>
      <c r="B78" s="55"/>
      <c r="C78" s="55"/>
      <c r="D78" s="55"/>
      <c r="E78" s="68"/>
      <c r="F78" s="89">
        <v>102</v>
      </c>
      <c r="I78" s="72"/>
    </row>
    <row r="79" spans="1:9" ht="15">
      <c r="A79" s="88" t="s">
        <v>80</v>
      </c>
      <c r="B79" s="55"/>
      <c r="C79" s="55"/>
      <c r="D79" s="55"/>
      <c r="E79" s="68"/>
      <c r="F79" s="89">
        <v>102</v>
      </c>
      <c r="I79" s="72"/>
    </row>
    <row r="80" spans="1:9" ht="15">
      <c r="A80" s="88" t="s">
        <v>81</v>
      </c>
      <c r="B80" s="55"/>
      <c r="C80" s="55"/>
      <c r="D80" s="55"/>
      <c r="E80" s="68"/>
      <c r="F80" s="89">
        <v>93</v>
      </c>
      <c r="I80" s="72"/>
    </row>
    <row r="81" spans="1:9" ht="15">
      <c r="A81" s="90" t="s">
        <v>82</v>
      </c>
      <c r="B81" s="59"/>
      <c r="C81" s="59"/>
      <c r="D81" s="59"/>
      <c r="E81" s="71"/>
      <c r="F81" s="91">
        <v>230</v>
      </c>
      <c r="I81" s="72"/>
    </row>
    <row r="82" spans="1:9" ht="17.25">
      <c r="A82" s="36" t="s">
        <v>83</v>
      </c>
      <c r="B82" s="92"/>
      <c r="C82" s="92"/>
      <c r="D82" s="92"/>
      <c r="E82" s="93"/>
      <c r="F82" s="94"/>
      <c r="I82" s="72"/>
    </row>
    <row r="83" spans="1:9" ht="15">
      <c r="A83" s="95" t="s">
        <v>84</v>
      </c>
      <c r="B83" s="96"/>
      <c r="C83" s="96"/>
      <c r="D83" s="96"/>
      <c r="E83" s="97">
        <f>F83/3</f>
        <v>203.33333333333334</v>
      </c>
      <c r="F83" s="98">
        <v>610</v>
      </c>
      <c r="I83" s="72"/>
    </row>
    <row r="84" spans="1:9" ht="15">
      <c r="A84" s="54" t="s">
        <v>85</v>
      </c>
      <c r="B84" s="67"/>
      <c r="C84" s="67"/>
      <c r="D84" s="67"/>
      <c r="E84" s="99">
        <f>F84/3</f>
        <v>285</v>
      </c>
      <c r="F84" s="100">
        <v>855</v>
      </c>
      <c r="I84" s="72"/>
    </row>
    <row r="85" spans="1:9" ht="15">
      <c r="A85" s="54" t="s">
        <v>86</v>
      </c>
      <c r="B85" s="67"/>
      <c r="C85" s="67"/>
      <c r="D85" s="67"/>
      <c r="E85" s="99">
        <f>F85/2</f>
        <v>285</v>
      </c>
      <c r="F85" s="100">
        <v>570</v>
      </c>
      <c r="I85" s="72"/>
    </row>
    <row r="86" spans="1:9" ht="15">
      <c r="A86" s="54" t="s">
        <v>87</v>
      </c>
      <c r="B86" s="67"/>
      <c r="C86" s="67"/>
      <c r="D86" s="67"/>
      <c r="E86" s="99"/>
      <c r="F86" s="100">
        <v>300</v>
      </c>
      <c r="I86" s="72"/>
    </row>
    <row r="87" spans="1:9" ht="15">
      <c r="A87" s="54" t="s">
        <v>88</v>
      </c>
      <c r="B87" s="67"/>
      <c r="C87" s="67"/>
      <c r="D87" s="67"/>
      <c r="E87" s="101"/>
      <c r="F87" s="100">
        <v>545</v>
      </c>
      <c r="I87" s="72"/>
    </row>
    <row r="88" spans="1:9" ht="15">
      <c r="A88" s="54" t="s">
        <v>89</v>
      </c>
      <c r="B88" s="67"/>
      <c r="C88" s="67"/>
      <c r="D88" s="67"/>
      <c r="E88" s="101"/>
      <c r="F88" s="100">
        <v>890</v>
      </c>
      <c r="I88" s="72"/>
    </row>
    <row r="89" spans="1:9" ht="15">
      <c r="A89" s="54" t="s">
        <v>90</v>
      </c>
      <c r="B89" s="67"/>
      <c r="C89" s="67"/>
      <c r="D89" s="67"/>
      <c r="E89" s="101"/>
      <c r="F89" s="100">
        <v>390</v>
      </c>
      <c r="I89" s="72"/>
    </row>
    <row r="90" spans="1:9" ht="15">
      <c r="A90" s="54" t="s">
        <v>91</v>
      </c>
      <c r="B90" s="67"/>
      <c r="C90" s="67"/>
      <c r="D90" s="67"/>
      <c r="E90" s="101"/>
      <c r="F90" s="100">
        <v>110</v>
      </c>
      <c r="I90" s="72"/>
    </row>
    <row r="91" spans="1:9" ht="15">
      <c r="A91" s="54" t="s">
        <v>92</v>
      </c>
      <c r="B91" s="67"/>
      <c r="C91" s="67"/>
      <c r="D91" s="67"/>
      <c r="E91" s="101"/>
      <c r="F91" s="100">
        <v>130</v>
      </c>
      <c r="I91" s="72"/>
    </row>
    <row r="92" spans="1:9" ht="15">
      <c r="A92" s="54" t="s">
        <v>93</v>
      </c>
      <c r="B92" s="67"/>
      <c r="C92" s="67"/>
      <c r="D92" s="67"/>
      <c r="E92" s="101"/>
      <c r="F92" s="100">
        <v>115</v>
      </c>
      <c r="I92" s="72"/>
    </row>
    <row r="93" spans="1:9" ht="15">
      <c r="A93" s="54" t="s">
        <v>94</v>
      </c>
      <c r="B93" s="67"/>
      <c r="C93" s="67"/>
      <c r="D93" s="67"/>
      <c r="E93" s="101"/>
      <c r="F93" s="100">
        <v>90</v>
      </c>
      <c r="I93" s="72"/>
    </row>
    <row r="94" spans="1:9" ht="15">
      <c r="A94" s="54" t="s">
        <v>95</v>
      </c>
      <c r="B94" s="67"/>
      <c r="C94" s="67"/>
      <c r="D94" s="67"/>
      <c r="E94" s="101"/>
      <c r="F94" s="100">
        <v>245</v>
      </c>
      <c r="I94" s="72"/>
    </row>
    <row r="95" spans="1:9" ht="15">
      <c r="A95" s="54" t="s">
        <v>96</v>
      </c>
      <c r="B95" s="67"/>
      <c r="C95" s="67"/>
      <c r="D95" s="67"/>
      <c r="E95" s="101"/>
      <c r="F95" s="100">
        <v>300</v>
      </c>
      <c r="I95" s="72"/>
    </row>
    <row r="96" spans="1:9" ht="15">
      <c r="A96" s="54" t="s">
        <v>97</v>
      </c>
      <c r="B96" s="67"/>
      <c r="C96" s="67"/>
      <c r="D96" s="67"/>
      <c r="E96" s="101"/>
      <c r="F96" s="100">
        <v>990</v>
      </c>
      <c r="I96" s="72"/>
    </row>
    <row r="97" spans="1:9" ht="15">
      <c r="A97" s="54" t="s">
        <v>47</v>
      </c>
      <c r="B97" s="67"/>
      <c r="C97" s="67"/>
      <c r="D97" s="67"/>
      <c r="E97" s="101"/>
      <c r="F97" s="100">
        <v>255</v>
      </c>
      <c r="I97" s="72"/>
    </row>
    <row r="98" spans="1:9" ht="15">
      <c r="A98" s="102" t="s">
        <v>48</v>
      </c>
      <c r="B98" s="103"/>
      <c r="C98" s="103"/>
      <c r="D98" s="103"/>
      <c r="E98" s="104"/>
      <c r="F98" s="100">
        <v>280</v>
      </c>
      <c r="I98" s="72"/>
    </row>
    <row r="99" spans="1:9" ht="15">
      <c r="A99" s="102" t="s">
        <v>98</v>
      </c>
      <c r="B99" s="103"/>
      <c r="C99" s="103"/>
      <c r="D99" s="103"/>
      <c r="E99" s="104"/>
      <c r="F99" s="105">
        <v>1195</v>
      </c>
      <c r="I99" s="72"/>
    </row>
    <row r="100" spans="1:9" ht="15">
      <c r="A100" s="102" t="s">
        <v>99</v>
      </c>
      <c r="B100" s="103"/>
      <c r="C100" s="103"/>
      <c r="D100" s="103"/>
      <c r="E100" s="104"/>
      <c r="F100" s="100">
        <v>100</v>
      </c>
      <c r="I100" s="72"/>
    </row>
    <row r="101" spans="1:9" ht="15">
      <c r="A101" s="106" t="s">
        <v>100</v>
      </c>
      <c r="B101" s="107"/>
      <c r="C101" s="107"/>
      <c r="D101" s="107"/>
      <c r="E101" s="108"/>
      <c r="F101" s="109">
        <v>160</v>
      </c>
      <c r="I101" s="72"/>
    </row>
    <row r="102" spans="1:9" ht="17.25">
      <c r="A102" s="36" t="s">
        <v>101</v>
      </c>
      <c r="B102" s="110"/>
      <c r="C102" s="110"/>
      <c r="D102" s="37"/>
      <c r="E102" s="37"/>
      <c r="F102" s="62"/>
      <c r="I102" s="72"/>
    </row>
    <row r="103" spans="1:9" ht="15">
      <c r="A103" s="50" t="s">
        <v>102</v>
      </c>
      <c r="B103" s="63">
        <v>50</v>
      </c>
      <c r="C103" s="63">
        <v>1.5</v>
      </c>
      <c r="D103" s="64"/>
      <c r="E103" s="111"/>
      <c r="F103" s="112">
        <v>1380</v>
      </c>
      <c r="I103" s="72"/>
    </row>
    <row r="104" spans="1:9" ht="15">
      <c r="A104" s="54" t="s">
        <v>103</v>
      </c>
      <c r="B104" s="66">
        <v>50</v>
      </c>
      <c r="C104" s="66">
        <v>1.5</v>
      </c>
      <c r="D104" s="67"/>
      <c r="E104" s="113"/>
      <c r="F104" s="114">
        <v>1480</v>
      </c>
      <c r="I104" s="72"/>
    </row>
    <row r="105" spans="1:9" ht="15">
      <c r="A105" s="54" t="s">
        <v>104</v>
      </c>
      <c r="B105" s="66" t="s">
        <v>105</v>
      </c>
      <c r="C105" s="66"/>
      <c r="D105" s="67"/>
      <c r="E105" s="113"/>
      <c r="F105" s="114">
        <v>300</v>
      </c>
      <c r="I105" s="72"/>
    </row>
    <row r="106" spans="1:9" ht="15">
      <c r="A106" s="58" t="s">
        <v>106</v>
      </c>
      <c r="B106" s="69">
        <v>43.75</v>
      </c>
      <c r="C106" s="69">
        <v>1.6</v>
      </c>
      <c r="D106" s="70"/>
      <c r="E106" s="115"/>
      <c r="F106" s="116">
        <v>1300</v>
      </c>
      <c r="I106" s="72"/>
    </row>
    <row r="107" spans="1:9" ht="17.25">
      <c r="A107" s="36" t="s">
        <v>107</v>
      </c>
      <c r="B107" s="110"/>
      <c r="C107" s="110"/>
      <c r="D107" s="37"/>
      <c r="E107" s="37"/>
      <c r="F107" s="62"/>
      <c r="I107" s="72"/>
    </row>
    <row r="108" spans="1:9" ht="15">
      <c r="A108" s="50" t="s">
        <v>108</v>
      </c>
      <c r="B108" s="63">
        <v>50</v>
      </c>
      <c r="C108" s="63">
        <v>1.4</v>
      </c>
      <c r="D108" s="64"/>
      <c r="E108" s="111"/>
      <c r="F108" s="53">
        <v>1380</v>
      </c>
      <c r="I108" s="72"/>
    </row>
    <row r="109" spans="1:9" ht="15">
      <c r="A109" s="54" t="s">
        <v>109</v>
      </c>
      <c r="B109" s="66">
        <v>50</v>
      </c>
      <c r="C109" s="66">
        <v>1.5</v>
      </c>
      <c r="D109" s="67"/>
      <c r="E109" s="113"/>
      <c r="F109" s="57">
        <v>1480</v>
      </c>
      <c r="I109" s="72"/>
    </row>
    <row r="110" spans="1:9" ht="15">
      <c r="A110" s="117" t="s">
        <v>110</v>
      </c>
      <c r="B110" s="69">
        <v>43.75</v>
      </c>
      <c r="C110" s="69">
        <v>1.6</v>
      </c>
      <c r="D110" s="70"/>
      <c r="E110" s="115"/>
      <c r="F110" s="61">
        <v>860</v>
      </c>
      <c r="I110" s="72"/>
    </row>
    <row r="111" spans="1:9" ht="17.25">
      <c r="A111" s="36" t="s">
        <v>111</v>
      </c>
      <c r="B111" s="118"/>
      <c r="C111" s="118"/>
      <c r="D111" s="92"/>
      <c r="E111" s="119"/>
      <c r="F111" s="120"/>
      <c r="I111" s="72"/>
    </row>
    <row r="112" spans="1:9" ht="15">
      <c r="A112" s="39" t="s">
        <v>112</v>
      </c>
      <c r="B112" s="40">
        <v>50</v>
      </c>
      <c r="C112" s="40">
        <v>1.5</v>
      </c>
      <c r="D112" s="73"/>
      <c r="E112" s="74"/>
      <c r="F112" s="121">
        <v>3900</v>
      </c>
      <c r="I112" s="72"/>
    </row>
    <row r="113" spans="1:9" ht="17.25">
      <c r="A113" s="122" t="s">
        <v>113</v>
      </c>
      <c r="B113" s="123"/>
      <c r="C113" s="123"/>
      <c r="D113" s="123"/>
      <c r="E113" s="123"/>
      <c r="F113" s="124"/>
      <c r="I113"/>
    </row>
    <row r="114" spans="1:9" ht="12.75">
      <c r="A114" s="125" t="s">
        <v>114</v>
      </c>
      <c r="B114" s="63">
        <v>2</v>
      </c>
      <c r="C114" s="64"/>
      <c r="D114" s="64">
        <v>2</v>
      </c>
      <c r="E114" s="64"/>
      <c r="F114" s="126">
        <v>340</v>
      </c>
      <c r="I114"/>
    </row>
    <row r="115" spans="1:9" ht="12.75">
      <c r="A115" s="127" t="s">
        <v>115</v>
      </c>
      <c r="B115" s="66">
        <v>2</v>
      </c>
      <c r="C115" s="67"/>
      <c r="D115" s="67">
        <v>2</v>
      </c>
      <c r="E115" s="113"/>
      <c r="F115" s="128">
        <v>240</v>
      </c>
      <c r="I115"/>
    </row>
    <row r="116" spans="1:9" ht="12.75">
      <c r="A116" s="127" t="s">
        <v>116</v>
      </c>
      <c r="B116" s="66">
        <v>2</v>
      </c>
      <c r="C116" s="67"/>
      <c r="D116" s="67">
        <v>2</v>
      </c>
      <c r="E116" s="113"/>
      <c r="F116" s="128">
        <v>420</v>
      </c>
      <c r="I116"/>
    </row>
    <row r="117" spans="1:9" ht="12.75">
      <c r="A117" s="127" t="s">
        <v>117</v>
      </c>
      <c r="B117" s="66">
        <v>2</v>
      </c>
      <c r="C117" s="67"/>
      <c r="D117" s="67">
        <v>2</v>
      </c>
      <c r="E117" s="113"/>
      <c r="F117" s="128">
        <v>410</v>
      </c>
      <c r="I117"/>
    </row>
    <row r="118" spans="1:9" ht="12.75">
      <c r="A118" s="127" t="s">
        <v>118</v>
      </c>
      <c r="B118" s="66">
        <v>2</v>
      </c>
      <c r="C118" s="67"/>
      <c r="D118" s="67">
        <v>2</v>
      </c>
      <c r="E118" s="113"/>
      <c r="F118" s="128">
        <v>290</v>
      </c>
      <c r="I118"/>
    </row>
    <row r="119" spans="1:9" ht="12.75">
      <c r="A119" s="127" t="s">
        <v>119</v>
      </c>
      <c r="B119" s="66">
        <v>2</v>
      </c>
      <c r="C119" s="67"/>
      <c r="D119" s="67">
        <v>2</v>
      </c>
      <c r="E119" s="113"/>
      <c r="F119" s="128">
        <v>240</v>
      </c>
      <c r="I119"/>
    </row>
    <row r="120" spans="1:9" ht="12.75">
      <c r="A120" s="127" t="s">
        <v>120</v>
      </c>
      <c r="B120" s="66">
        <v>2</v>
      </c>
      <c r="C120" s="67"/>
      <c r="D120" s="67">
        <v>2</v>
      </c>
      <c r="E120" s="113"/>
      <c r="F120" s="128">
        <v>480</v>
      </c>
      <c r="I120"/>
    </row>
    <row r="121" spans="1:9" ht="12.75">
      <c r="A121" s="127" t="s">
        <v>121</v>
      </c>
      <c r="B121" s="66">
        <v>2</v>
      </c>
      <c r="C121" s="67"/>
      <c r="D121" s="67">
        <v>2</v>
      </c>
      <c r="E121" s="113"/>
      <c r="F121" s="128">
        <v>290</v>
      </c>
      <c r="I121"/>
    </row>
    <row r="122" spans="1:9" ht="12.75">
      <c r="A122" s="127" t="s">
        <v>122</v>
      </c>
      <c r="B122" s="66">
        <v>2</v>
      </c>
      <c r="C122" s="67"/>
      <c r="D122" s="67">
        <v>2</v>
      </c>
      <c r="E122" s="113"/>
      <c r="F122" s="128">
        <v>340</v>
      </c>
      <c r="I122"/>
    </row>
    <row r="123" spans="1:9" ht="12.75">
      <c r="A123" s="117" t="s">
        <v>123</v>
      </c>
      <c r="B123" s="69">
        <v>2</v>
      </c>
      <c r="C123" s="70"/>
      <c r="D123" s="70">
        <v>2</v>
      </c>
      <c r="E123" s="115"/>
      <c r="F123" s="129">
        <v>340</v>
      </c>
      <c r="I123"/>
    </row>
    <row r="124" spans="1:9" ht="17.25">
      <c r="A124" s="36" t="s">
        <v>124</v>
      </c>
      <c r="B124" s="37"/>
      <c r="C124" s="37"/>
      <c r="D124" s="37"/>
      <c r="E124" s="37"/>
      <c r="F124" s="62"/>
      <c r="I124" s="72"/>
    </row>
    <row r="125" spans="1:9" ht="15">
      <c r="A125" s="125" t="s">
        <v>114</v>
      </c>
      <c r="B125" s="63">
        <v>2</v>
      </c>
      <c r="C125" s="64"/>
      <c r="D125" s="64">
        <v>2</v>
      </c>
      <c r="E125" s="64"/>
      <c r="F125" s="126">
        <v>400</v>
      </c>
      <c r="I125" s="72"/>
    </row>
    <row r="126" spans="1:9" ht="15">
      <c r="A126" s="127" t="s">
        <v>125</v>
      </c>
      <c r="B126" s="66">
        <v>2</v>
      </c>
      <c r="C126" s="67"/>
      <c r="D126" s="67">
        <v>2</v>
      </c>
      <c r="E126" s="113"/>
      <c r="F126" s="128">
        <v>330</v>
      </c>
      <c r="I126" s="72"/>
    </row>
    <row r="127" spans="1:9" ht="15">
      <c r="A127" s="127" t="s">
        <v>126</v>
      </c>
      <c r="B127" s="66">
        <v>2</v>
      </c>
      <c r="C127" s="67"/>
      <c r="D127" s="67">
        <v>2</v>
      </c>
      <c r="E127" s="113"/>
      <c r="F127" s="128">
        <v>560</v>
      </c>
      <c r="I127" s="72"/>
    </row>
    <row r="128" spans="1:9" ht="15">
      <c r="A128" s="127" t="s">
        <v>117</v>
      </c>
      <c r="B128" s="66">
        <v>2</v>
      </c>
      <c r="C128" s="67"/>
      <c r="D128" s="67">
        <v>2</v>
      </c>
      <c r="E128" s="113"/>
      <c r="F128" s="128">
        <v>460</v>
      </c>
      <c r="I128" s="72"/>
    </row>
    <row r="129" spans="1:9" ht="15">
      <c r="A129" s="127" t="s">
        <v>118</v>
      </c>
      <c r="B129" s="66">
        <v>2</v>
      </c>
      <c r="C129" s="67"/>
      <c r="D129" s="67">
        <v>2</v>
      </c>
      <c r="E129" s="113"/>
      <c r="F129" s="128">
        <v>330</v>
      </c>
      <c r="I129" s="72"/>
    </row>
    <row r="130" spans="1:9" ht="15">
      <c r="A130" s="127" t="s">
        <v>119</v>
      </c>
      <c r="B130" s="66">
        <v>2</v>
      </c>
      <c r="C130" s="67"/>
      <c r="D130" s="67">
        <v>2</v>
      </c>
      <c r="E130" s="113"/>
      <c r="F130" s="128">
        <v>270</v>
      </c>
      <c r="I130" s="72"/>
    </row>
    <row r="131" spans="1:9" ht="15">
      <c r="A131" s="127" t="s">
        <v>120</v>
      </c>
      <c r="B131" s="66">
        <v>2</v>
      </c>
      <c r="C131" s="67"/>
      <c r="D131" s="67">
        <v>2</v>
      </c>
      <c r="E131" s="113"/>
      <c r="F131" s="128">
        <v>680</v>
      </c>
      <c r="I131" s="72"/>
    </row>
    <row r="132" spans="1:9" ht="15">
      <c r="A132" s="127" t="s">
        <v>121</v>
      </c>
      <c r="B132" s="66">
        <v>2</v>
      </c>
      <c r="C132" s="67"/>
      <c r="D132" s="67">
        <v>2</v>
      </c>
      <c r="E132" s="113"/>
      <c r="F132" s="128">
        <v>415</v>
      </c>
      <c r="I132" s="72"/>
    </row>
    <row r="133" spans="1:9" ht="15">
      <c r="A133" s="127" t="s">
        <v>122</v>
      </c>
      <c r="B133" s="66">
        <v>2</v>
      </c>
      <c r="C133" s="67"/>
      <c r="D133" s="67">
        <v>2</v>
      </c>
      <c r="E133" s="113"/>
      <c r="F133" s="128">
        <v>400</v>
      </c>
      <c r="I133" s="72"/>
    </row>
    <row r="134" spans="1:9" ht="15">
      <c r="A134" s="117" t="s">
        <v>123</v>
      </c>
      <c r="B134" s="69">
        <v>2</v>
      </c>
      <c r="C134" s="70"/>
      <c r="D134" s="70">
        <v>2</v>
      </c>
      <c r="E134" s="115"/>
      <c r="F134" s="129">
        <v>450</v>
      </c>
      <c r="I134" s="72"/>
    </row>
    <row r="135" spans="1:9" ht="17.25">
      <c r="A135" s="36" t="s">
        <v>127</v>
      </c>
      <c r="B135" s="37"/>
      <c r="C135" s="37"/>
      <c r="D135" s="37"/>
      <c r="E135" s="37"/>
      <c r="F135" s="38"/>
      <c r="I135" s="72"/>
    </row>
    <row r="136" spans="1:9" ht="15">
      <c r="A136" s="50" t="s">
        <v>114</v>
      </c>
      <c r="B136" s="63">
        <v>2</v>
      </c>
      <c r="C136" s="64"/>
      <c r="D136" s="64">
        <v>2</v>
      </c>
      <c r="E136" s="64"/>
      <c r="F136" s="126">
        <v>420</v>
      </c>
      <c r="I136" s="72"/>
    </row>
    <row r="137" spans="1:9" ht="15">
      <c r="A137" s="54" t="s">
        <v>115</v>
      </c>
      <c r="B137" s="66">
        <v>2</v>
      </c>
      <c r="C137" s="67"/>
      <c r="D137" s="67">
        <v>2</v>
      </c>
      <c r="E137" s="113"/>
      <c r="F137" s="128">
        <v>330</v>
      </c>
      <c r="I137" s="72"/>
    </row>
    <row r="138" spans="1:9" ht="15">
      <c r="A138" s="54" t="s">
        <v>128</v>
      </c>
      <c r="B138" s="66">
        <v>2</v>
      </c>
      <c r="C138" s="67"/>
      <c r="D138" s="67">
        <v>2</v>
      </c>
      <c r="E138" s="113"/>
      <c r="F138" s="128">
        <v>580</v>
      </c>
      <c r="I138" s="72"/>
    </row>
    <row r="139" spans="1:9" ht="15">
      <c r="A139" s="54" t="s">
        <v>117</v>
      </c>
      <c r="B139" s="66">
        <v>2</v>
      </c>
      <c r="C139" s="67"/>
      <c r="D139" s="67">
        <v>2</v>
      </c>
      <c r="E139" s="113"/>
      <c r="F139" s="128">
        <v>495</v>
      </c>
      <c r="I139" s="72"/>
    </row>
    <row r="140" spans="1:9" ht="15">
      <c r="A140" s="54" t="s">
        <v>118</v>
      </c>
      <c r="B140" s="66">
        <v>2</v>
      </c>
      <c r="C140" s="67"/>
      <c r="D140" s="67">
        <v>2</v>
      </c>
      <c r="E140" s="113"/>
      <c r="F140" s="128">
        <v>330</v>
      </c>
      <c r="I140" s="72"/>
    </row>
    <row r="141" spans="1:9" ht="15">
      <c r="A141" s="54" t="s">
        <v>119</v>
      </c>
      <c r="B141" s="66">
        <v>2</v>
      </c>
      <c r="C141" s="67"/>
      <c r="D141" s="67">
        <v>2</v>
      </c>
      <c r="E141" s="113"/>
      <c r="F141" s="128">
        <v>270</v>
      </c>
      <c r="I141" s="72"/>
    </row>
    <row r="142" spans="1:9" ht="15">
      <c r="A142" s="54" t="s">
        <v>120</v>
      </c>
      <c r="B142" s="66">
        <v>2</v>
      </c>
      <c r="C142" s="67"/>
      <c r="D142" s="67">
        <v>2</v>
      </c>
      <c r="E142" s="113"/>
      <c r="F142" s="128">
        <v>680</v>
      </c>
      <c r="I142" s="72"/>
    </row>
    <row r="143" spans="1:9" ht="15">
      <c r="A143" s="54" t="s">
        <v>121</v>
      </c>
      <c r="B143" s="66">
        <v>2</v>
      </c>
      <c r="C143" s="67"/>
      <c r="D143" s="67">
        <v>2</v>
      </c>
      <c r="E143" s="113"/>
      <c r="F143" s="128">
        <v>415</v>
      </c>
      <c r="I143" s="72"/>
    </row>
    <row r="144" spans="1:9" ht="15">
      <c r="A144" s="54" t="s">
        <v>122</v>
      </c>
      <c r="B144" s="66">
        <v>2</v>
      </c>
      <c r="C144" s="67"/>
      <c r="D144" s="67">
        <v>2</v>
      </c>
      <c r="E144" s="113"/>
      <c r="F144" s="128">
        <v>420</v>
      </c>
      <c r="I144" s="72"/>
    </row>
    <row r="145" spans="1:9" ht="15">
      <c r="A145" s="58" t="s">
        <v>123</v>
      </c>
      <c r="B145" s="69">
        <v>2</v>
      </c>
      <c r="C145" s="70"/>
      <c r="D145" s="70">
        <v>2</v>
      </c>
      <c r="E145" s="115"/>
      <c r="F145" s="129">
        <v>450</v>
      </c>
      <c r="I145" s="72"/>
    </row>
    <row r="146" spans="1:9" ht="17.25">
      <c r="A146" s="36" t="s">
        <v>129</v>
      </c>
      <c r="B146" s="37"/>
      <c r="C146" s="37"/>
      <c r="D146" s="49"/>
      <c r="E146" s="49"/>
      <c r="F146" s="49"/>
      <c r="I146" s="72"/>
    </row>
    <row r="147" spans="1:9" ht="15">
      <c r="A147" s="50" t="s">
        <v>130</v>
      </c>
      <c r="B147" s="63">
        <v>2</v>
      </c>
      <c r="C147" s="51"/>
      <c r="D147" s="51">
        <v>2</v>
      </c>
      <c r="E147" s="130"/>
      <c r="F147" s="126">
        <v>460</v>
      </c>
      <c r="I147" s="72"/>
    </row>
    <row r="148" spans="1:9" ht="15">
      <c r="A148" s="54" t="s">
        <v>115</v>
      </c>
      <c r="B148" s="66">
        <v>2</v>
      </c>
      <c r="C148" s="67"/>
      <c r="D148" s="67">
        <v>2</v>
      </c>
      <c r="E148" s="131"/>
      <c r="F148" s="128">
        <v>380</v>
      </c>
      <c r="I148" s="72"/>
    </row>
    <row r="149" spans="1:9" ht="15">
      <c r="A149" s="54" t="s">
        <v>126</v>
      </c>
      <c r="B149" s="66">
        <v>2</v>
      </c>
      <c r="C149" s="67"/>
      <c r="D149" s="67">
        <v>2</v>
      </c>
      <c r="E149" s="131"/>
      <c r="F149" s="128">
        <v>600</v>
      </c>
      <c r="I149" s="72"/>
    </row>
    <row r="150" spans="1:9" ht="15">
      <c r="A150" s="54" t="s">
        <v>117</v>
      </c>
      <c r="B150" s="66">
        <v>2</v>
      </c>
      <c r="C150" s="67"/>
      <c r="D150" s="67">
        <v>2</v>
      </c>
      <c r="E150" s="131"/>
      <c r="F150" s="128">
        <v>560</v>
      </c>
      <c r="I150" s="72"/>
    </row>
    <row r="151" spans="1:9" ht="15">
      <c r="A151" s="54" t="s">
        <v>118</v>
      </c>
      <c r="B151" s="66">
        <v>2</v>
      </c>
      <c r="C151" s="67"/>
      <c r="D151" s="67">
        <v>2</v>
      </c>
      <c r="E151" s="131"/>
      <c r="F151" s="128">
        <v>380</v>
      </c>
      <c r="I151" s="72"/>
    </row>
    <row r="152" spans="1:9" ht="15">
      <c r="A152" s="54" t="s">
        <v>119</v>
      </c>
      <c r="B152" s="66">
        <v>2</v>
      </c>
      <c r="C152" s="67"/>
      <c r="D152" s="67">
        <v>2</v>
      </c>
      <c r="E152" s="131"/>
      <c r="F152" s="128">
        <v>300</v>
      </c>
      <c r="I152" s="72"/>
    </row>
    <row r="153" spans="1:9" ht="15">
      <c r="A153" s="54" t="s">
        <v>120</v>
      </c>
      <c r="B153" s="66">
        <v>2</v>
      </c>
      <c r="C153" s="67"/>
      <c r="D153" s="67">
        <v>2</v>
      </c>
      <c r="E153" s="131"/>
      <c r="F153" s="128">
        <v>710</v>
      </c>
      <c r="I153" s="72"/>
    </row>
    <row r="154" spans="1:9" ht="15">
      <c r="A154" s="54" t="s">
        <v>121</v>
      </c>
      <c r="B154" s="66">
        <v>2</v>
      </c>
      <c r="C154" s="67"/>
      <c r="D154" s="67">
        <v>2</v>
      </c>
      <c r="E154" s="131"/>
      <c r="F154" s="128">
        <v>460</v>
      </c>
      <c r="I154" s="72"/>
    </row>
    <row r="155" spans="1:9" ht="15">
      <c r="A155" s="54" t="s">
        <v>122</v>
      </c>
      <c r="B155" s="66">
        <v>2</v>
      </c>
      <c r="C155" s="67"/>
      <c r="D155" s="67">
        <v>2</v>
      </c>
      <c r="E155" s="131"/>
      <c r="F155" s="128">
        <v>460</v>
      </c>
      <c r="I155" s="72"/>
    </row>
    <row r="156" spans="1:9" ht="15">
      <c r="A156" s="58" t="s">
        <v>123</v>
      </c>
      <c r="B156" s="69">
        <v>2</v>
      </c>
      <c r="C156" s="70"/>
      <c r="D156" s="70">
        <v>2</v>
      </c>
      <c r="E156" s="132"/>
      <c r="F156" s="129">
        <v>585</v>
      </c>
      <c r="I156" s="72"/>
    </row>
    <row r="157" spans="1:9" ht="17.25">
      <c r="A157" s="133" t="s">
        <v>131</v>
      </c>
      <c r="B157" s="133"/>
      <c r="C157" s="133"/>
      <c r="D157" s="133"/>
      <c r="E157" s="133"/>
      <c r="F157" s="133"/>
      <c r="I157" s="72"/>
    </row>
    <row r="158" spans="1:9" ht="15">
      <c r="A158" s="50" t="s">
        <v>132</v>
      </c>
      <c r="B158" s="51"/>
      <c r="C158" s="51"/>
      <c r="D158" s="51"/>
      <c r="E158" s="65"/>
      <c r="F158" s="134">
        <v>15.3</v>
      </c>
      <c r="I158" s="72"/>
    </row>
    <row r="159" spans="1:9" ht="15">
      <c r="A159" s="54" t="s">
        <v>133</v>
      </c>
      <c r="B159" s="55"/>
      <c r="C159" s="55"/>
      <c r="D159" s="55"/>
      <c r="E159" s="68"/>
      <c r="F159" s="135">
        <v>60</v>
      </c>
      <c r="I159" s="72"/>
    </row>
    <row r="160" spans="1:9" ht="15">
      <c r="A160" s="54" t="s">
        <v>134</v>
      </c>
      <c r="B160" s="55"/>
      <c r="C160" s="55"/>
      <c r="D160" s="55"/>
      <c r="E160" s="68"/>
      <c r="F160" s="135">
        <v>74.2</v>
      </c>
      <c r="I160" s="72"/>
    </row>
    <row r="161" spans="1:9" ht="15">
      <c r="A161" s="54" t="s">
        <v>135</v>
      </c>
      <c r="B161" s="55"/>
      <c r="C161" s="55"/>
      <c r="D161" s="55"/>
      <c r="E161" s="68"/>
      <c r="F161" s="135">
        <v>51.3</v>
      </c>
      <c r="I161" s="72"/>
    </row>
    <row r="162" spans="1:9" ht="15">
      <c r="A162" s="54" t="s">
        <v>136</v>
      </c>
      <c r="B162" s="55"/>
      <c r="C162" s="55"/>
      <c r="D162" s="55"/>
      <c r="E162" s="68"/>
      <c r="F162" s="135">
        <v>77.3</v>
      </c>
      <c r="I162" s="72"/>
    </row>
    <row r="163" spans="1:9" ht="15">
      <c r="A163" s="54" t="s">
        <v>137</v>
      </c>
      <c r="B163" s="55"/>
      <c r="C163" s="55"/>
      <c r="D163" s="55"/>
      <c r="E163" s="68"/>
      <c r="F163" s="135">
        <v>128.5</v>
      </c>
      <c r="I163" s="72"/>
    </row>
    <row r="164" spans="1:9" ht="15">
      <c r="A164" s="54" t="s">
        <v>138</v>
      </c>
      <c r="B164" s="55"/>
      <c r="C164" s="55"/>
      <c r="D164" s="55"/>
      <c r="E164" s="68"/>
      <c r="F164" s="135">
        <v>31.4</v>
      </c>
      <c r="I164" s="72"/>
    </row>
    <row r="165" spans="1:9" ht="15">
      <c r="A165" s="54" t="s">
        <v>139</v>
      </c>
      <c r="B165" s="55"/>
      <c r="C165" s="55"/>
      <c r="D165" s="55"/>
      <c r="E165" s="68"/>
      <c r="F165" s="135">
        <v>54.84</v>
      </c>
      <c r="I165" s="72"/>
    </row>
    <row r="166" spans="1:9" ht="15">
      <c r="A166" s="54" t="s">
        <v>140</v>
      </c>
      <c r="B166" s="55"/>
      <c r="C166" s="55"/>
      <c r="D166" s="55"/>
      <c r="E166" s="68"/>
      <c r="F166" s="135">
        <v>12.1</v>
      </c>
      <c r="I166" s="72"/>
    </row>
    <row r="167" spans="1:9" ht="15">
      <c r="A167" s="54" t="s">
        <v>141</v>
      </c>
      <c r="B167" s="55"/>
      <c r="C167" s="55"/>
      <c r="D167" s="55"/>
      <c r="E167" s="68"/>
      <c r="F167" s="135">
        <v>14.2</v>
      </c>
      <c r="I167" s="72"/>
    </row>
    <row r="168" spans="1:9" ht="15">
      <c r="A168" s="54" t="s">
        <v>142</v>
      </c>
      <c r="B168" s="55"/>
      <c r="C168" s="55"/>
      <c r="D168" s="55"/>
      <c r="E168" s="68"/>
      <c r="F168" s="135">
        <v>28</v>
      </c>
      <c r="I168" s="72"/>
    </row>
    <row r="169" spans="1:9" ht="15">
      <c r="A169" s="54" t="s">
        <v>143</v>
      </c>
      <c r="B169" s="55"/>
      <c r="C169" s="55"/>
      <c r="D169" s="55"/>
      <c r="E169" s="68"/>
      <c r="F169" s="135">
        <v>35</v>
      </c>
      <c r="I169" s="72"/>
    </row>
    <row r="170" spans="1:9" ht="15">
      <c r="A170" s="58" t="s">
        <v>144</v>
      </c>
      <c r="B170" s="59"/>
      <c r="C170" s="59"/>
      <c r="D170" s="59"/>
      <c r="E170" s="71"/>
      <c r="F170" s="136">
        <v>20.9</v>
      </c>
      <c r="I170" s="72"/>
    </row>
    <row r="171" spans="1:9" ht="17.25">
      <c r="A171" s="36" t="s">
        <v>145</v>
      </c>
      <c r="B171" s="37"/>
      <c r="C171" s="37"/>
      <c r="D171" s="37"/>
      <c r="E171" s="137"/>
      <c r="F171" s="138"/>
      <c r="I171" s="72"/>
    </row>
    <row r="172" spans="1:9" ht="15">
      <c r="A172" s="50" t="s">
        <v>146</v>
      </c>
      <c r="B172" s="51"/>
      <c r="C172" s="51"/>
      <c r="D172" s="51"/>
      <c r="E172" s="65"/>
      <c r="F172" s="139">
        <v>3.1</v>
      </c>
      <c r="I172" s="72"/>
    </row>
    <row r="173" spans="1:9" ht="15">
      <c r="A173" s="54" t="s">
        <v>147</v>
      </c>
      <c r="B173" s="67"/>
      <c r="C173" s="67"/>
      <c r="D173" s="67"/>
      <c r="E173" s="68"/>
      <c r="F173" s="140">
        <v>13.1</v>
      </c>
      <c r="I173" s="72"/>
    </row>
    <row r="174" spans="1:9" ht="15">
      <c r="A174" s="54" t="s">
        <v>148</v>
      </c>
      <c r="B174" s="67"/>
      <c r="C174" s="67"/>
      <c r="D174" s="67"/>
      <c r="E174" s="68"/>
      <c r="F174" s="140">
        <v>26.3</v>
      </c>
      <c r="I174" s="72"/>
    </row>
    <row r="175" spans="1:9" ht="15">
      <c r="A175" s="58" t="s">
        <v>149</v>
      </c>
      <c r="B175" s="70"/>
      <c r="C175" s="70"/>
      <c r="D175" s="70"/>
      <c r="E175" s="71"/>
      <c r="F175" s="141">
        <v>26.3</v>
      </c>
      <c r="I175" s="72"/>
    </row>
    <row r="176" spans="1:9" s="20" customFormat="1" ht="17.25">
      <c r="A176" s="36" t="s">
        <v>150</v>
      </c>
      <c r="B176" s="110"/>
      <c r="C176" s="37"/>
      <c r="D176" s="37"/>
      <c r="E176" s="142"/>
      <c r="F176" s="143" t="s">
        <v>151</v>
      </c>
      <c r="I176" s="35"/>
    </row>
    <row r="177" spans="1:9" s="20" customFormat="1" ht="15">
      <c r="A177" s="50" t="s">
        <v>152</v>
      </c>
      <c r="B177" s="144"/>
      <c r="C177" s="51"/>
      <c r="D177" s="51"/>
      <c r="E177" s="145"/>
      <c r="F177" s="146">
        <v>70</v>
      </c>
      <c r="I177" s="35"/>
    </row>
    <row r="178" spans="1:9" s="20" customFormat="1" ht="15">
      <c r="A178" s="106" t="s">
        <v>153</v>
      </c>
      <c r="B178" s="147"/>
      <c r="C178" s="148"/>
      <c r="D178" s="148"/>
      <c r="E178" s="149"/>
      <c r="F178" s="150">
        <v>5</v>
      </c>
      <c r="I178" s="35"/>
    </row>
    <row r="179" spans="1:9" s="20" customFormat="1" ht="17.25">
      <c r="A179" s="36" t="s">
        <v>154</v>
      </c>
      <c r="B179" s="110"/>
      <c r="C179" s="37"/>
      <c r="D179" s="37"/>
      <c r="E179" s="142"/>
      <c r="F179" s="143" t="s">
        <v>11</v>
      </c>
      <c r="I179" s="35"/>
    </row>
    <row r="180" spans="1:9" s="20" customFormat="1" ht="15">
      <c r="A180" s="151" t="s">
        <v>155</v>
      </c>
      <c r="B180" s="152">
        <v>3.71</v>
      </c>
      <c r="C180" s="153">
        <v>0</v>
      </c>
      <c r="D180" s="154">
        <v>0.845</v>
      </c>
      <c r="E180" s="155"/>
      <c r="F180" s="156">
        <v>130</v>
      </c>
      <c r="I180" s="35"/>
    </row>
    <row r="181" spans="1:9" s="20" customFormat="1" ht="15">
      <c r="A181" s="157" t="s">
        <v>156</v>
      </c>
      <c r="B181" s="158">
        <v>3.71</v>
      </c>
      <c r="C181" s="159">
        <v>0</v>
      </c>
      <c r="D181" s="55">
        <v>0.845</v>
      </c>
      <c r="E181" s="160"/>
      <c r="F181" s="161">
        <v>136</v>
      </c>
      <c r="I181" s="35"/>
    </row>
    <row r="182" spans="1:9" s="20" customFormat="1" ht="15">
      <c r="A182" s="157" t="s">
        <v>157</v>
      </c>
      <c r="B182" s="158">
        <v>3.66</v>
      </c>
      <c r="C182" s="159">
        <v>0.305</v>
      </c>
      <c r="D182" s="55">
        <v>1.116</v>
      </c>
      <c r="E182" s="160"/>
      <c r="F182" s="161">
        <v>430</v>
      </c>
      <c r="I182" s="35"/>
    </row>
    <row r="183" spans="1:9" s="20" customFormat="1" ht="15">
      <c r="A183" s="157" t="s">
        <v>158</v>
      </c>
      <c r="B183" s="158">
        <v>3.66</v>
      </c>
      <c r="C183" s="159">
        <v>0.305</v>
      </c>
      <c r="D183" s="55">
        <v>1.116</v>
      </c>
      <c r="E183" s="160"/>
      <c r="F183" s="161">
        <v>320</v>
      </c>
      <c r="I183" s="35"/>
    </row>
    <row r="184" spans="1:9" s="20" customFormat="1" ht="15">
      <c r="A184" s="157" t="s">
        <v>159</v>
      </c>
      <c r="B184" s="158">
        <v>3.66</v>
      </c>
      <c r="C184" s="159">
        <v>0.305</v>
      </c>
      <c r="D184" s="55">
        <v>1.116</v>
      </c>
      <c r="E184" s="160"/>
      <c r="F184" s="161">
        <v>320</v>
      </c>
      <c r="I184" s="35"/>
    </row>
    <row r="185" spans="1:9" s="20" customFormat="1" ht="15">
      <c r="A185" s="157" t="s">
        <v>159</v>
      </c>
      <c r="B185" s="158">
        <v>2</v>
      </c>
      <c r="C185" s="159">
        <v>0.305</v>
      </c>
      <c r="D185" s="55">
        <v>1.116</v>
      </c>
      <c r="E185" s="160"/>
      <c r="F185" s="161">
        <v>150</v>
      </c>
      <c r="I185" s="35"/>
    </row>
    <row r="186" spans="1:9" s="20" customFormat="1" ht="15">
      <c r="A186" s="157" t="s">
        <v>158</v>
      </c>
      <c r="B186" s="158">
        <v>2</v>
      </c>
      <c r="C186" s="159">
        <v>0.305</v>
      </c>
      <c r="D186" s="55">
        <v>1.116</v>
      </c>
      <c r="E186" s="160"/>
      <c r="F186" s="161">
        <v>150</v>
      </c>
      <c r="I186" s="35"/>
    </row>
    <row r="187" spans="1:9" s="20" customFormat="1" ht="15">
      <c r="A187" s="157" t="s">
        <v>160</v>
      </c>
      <c r="B187" s="158">
        <v>3.81</v>
      </c>
      <c r="C187" s="159"/>
      <c r="D187" s="55"/>
      <c r="E187" s="162"/>
      <c r="F187" s="161">
        <v>140</v>
      </c>
      <c r="I187" s="35"/>
    </row>
    <row r="188" spans="1:9" s="20" customFormat="1" ht="15">
      <c r="A188" s="157" t="s">
        <v>161</v>
      </c>
      <c r="B188" s="158">
        <v>3.81</v>
      </c>
      <c r="C188" s="159"/>
      <c r="D188" s="55"/>
      <c r="E188" s="162"/>
      <c r="F188" s="161">
        <v>185</v>
      </c>
      <c r="I188" s="35"/>
    </row>
    <row r="189" spans="1:9" s="20" customFormat="1" ht="15">
      <c r="A189" s="157" t="s">
        <v>119</v>
      </c>
      <c r="B189" s="158">
        <v>3.05</v>
      </c>
      <c r="C189" s="159"/>
      <c r="D189" s="55"/>
      <c r="E189" s="162"/>
      <c r="F189" s="161">
        <v>355</v>
      </c>
      <c r="I189" s="35"/>
    </row>
    <row r="190" spans="1:9" s="20" customFormat="1" ht="15">
      <c r="A190" s="157" t="s">
        <v>162</v>
      </c>
      <c r="B190" s="158">
        <v>3.81</v>
      </c>
      <c r="C190" s="159"/>
      <c r="D190" s="55"/>
      <c r="E190" s="162"/>
      <c r="F190" s="161">
        <v>140</v>
      </c>
      <c r="I190" s="35"/>
    </row>
    <row r="191" spans="1:9" s="20" customFormat="1" ht="15">
      <c r="A191" s="157" t="s">
        <v>163</v>
      </c>
      <c r="B191" s="158">
        <v>3.81</v>
      </c>
      <c r="C191" s="159"/>
      <c r="D191" s="55"/>
      <c r="E191" s="162"/>
      <c r="F191" s="161">
        <v>305</v>
      </c>
      <c r="I191" s="35"/>
    </row>
    <row r="192" spans="1:9" s="20" customFormat="1" ht="25.5" customHeight="1">
      <c r="A192" s="157" t="s">
        <v>164</v>
      </c>
      <c r="B192" s="158">
        <v>3.05</v>
      </c>
      <c r="C192" s="159"/>
      <c r="D192" s="55"/>
      <c r="E192" s="162"/>
      <c r="F192" s="161">
        <v>405</v>
      </c>
      <c r="I192" s="35"/>
    </row>
    <row r="193" spans="1:9" ht="18.75" customHeight="1">
      <c r="A193" s="157" t="s">
        <v>165</v>
      </c>
      <c r="B193" s="158">
        <v>3.81</v>
      </c>
      <c r="C193" s="159"/>
      <c r="D193" s="55"/>
      <c r="E193" s="162"/>
      <c r="F193" s="161">
        <v>140</v>
      </c>
      <c r="I193" s="72"/>
    </row>
    <row r="194" spans="1:9" ht="20.25" customHeight="1">
      <c r="A194" s="157" t="s">
        <v>166</v>
      </c>
      <c r="B194" s="158">
        <v>3.05</v>
      </c>
      <c r="C194" s="159"/>
      <c r="D194" s="148"/>
      <c r="E194" s="163"/>
      <c r="F194" s="164">
        <v>305</v>
      </c>
      <c r="I194" s="72"/>
    </row>
    <row r="195" spans="1:9" ht="17.25">
      <c r="A195" s="133" t="s">
        <v>167</v>
      </c>
      <c r="B195" s="133"/>
      <c r="C195" s="133"/>
      <c r="D195" s="133"/>
      <c r="E195" s="133"/>
      <c r="F195" s="133"/>
      <c r="I195" s="72"/>
    </row>
    <row r="196" spans="1:9" ht="17.25">
      <c r="A196" s="133" t="s">
        <v>168</v>
      </c>
      <c r="B196" s="133"/>
      <c r="C196" s="133"/>
      <c r="D196" s="133"/>
      <c r="E196" s="133"/>
      <c r="F196" s="133"/>
      <c r="I196" s="72"/>
    </row>
    <row r="197" spans="1:9" ht="17.25">
      <c r="A197" s="133" t="s">
        <v>169</v>
      </c>
      <c r="B197" s="133"/>
      <c r="C197" s="133"/>
      <c r="D197" s="133"/>
      <c r="E197" s="133"/>
      <c r="F197" s="133"/>
      <c r="I197" s="72"/>
    </row>
    <row r="198" spans="1:9" ht="15">
      <c r="A198" s="165" t="s">
        <v>170</v>
      </c>
      <c r="B198" s="166">
        <v>3.66</v>
      </c>
      <c r="C198" s="167">
        <v>0.23</v>
      </c>
      <c r="D198" s="167">
        <f>B198*C198</f>
        <v>0.8418000000000001</v>
      </c>
      <c r="E198" s="168">
        <f>F198/D198</f>
        <v>140.17581373247802</v>
      </c>
      <c r="F198" s="169">
        <v>118</v>
      </c>
      <c r="I198" s="72"/>
    </row>
    <row r="199" spans="1:9" ht="15">
      <c r="A199" s="170" t="s">
        <v>171</v>
      </c>
      <c r="B199" s="171">
        <v>3.66</v>
      </c>
      <c r="C199" s="172"/>
      <c r="D199" s="172"/>
      <c r="E199" s="173"/>
      <c r="F199" s="174">
        <v>139</v>
      </c>
      <c r="I199" s="72"/>
    </row>
    <row r="200" spans="1:9" ht="15">
      <c r="A200" s="170" t="s">
        <v>172</v>
      </c>
      <c r="B200" s="171"/>
      <c r="C200" s="172"/>
      <c r="D200" s="172"/>
      <c r="E200" s="173"/>
      <c r="F200" s="174">
        <v>140</v>
      </c>
      <c r="I200" s="72"/>
    </row>
    <row r="201" spans="1:9" ht="15">
      <c r="A201" s="170" t="s">
        <v>173</v>
      </c>
      <c r="B201" s="171">
        <v>3.05</v>
      </c>
      <c r="C201" s="172"/>
      <c r="D201" s="172"/>
      <c r="E201" s="173"/>
      <c r="F201" s="174">
        <v>370</v>
      </c>
      <c r="I201" s="72"/>
    </row>
    <row r="202" spans="1:9" ht="15">
      <c r="A202" s="170" t="s">
        <v>174</v>
      </c>
      <c r="B202" s="171">
        <v>3.05</v>
      </c>
      <c r="C202" s="172"/>
      <c r="D202" s="172"/>
      <c r="E202" s="173"/>
      <c r="F202" s="174">
        <v>290</v>
      </c>
      <c r="I202" s="72"/>
    </row>
    <row r="203" spans="1:9" ht="15">
      <c r="A203" s="170" t="s">
        <v>175</v>
      </c>
      <c r="B203" s="171">
        <v>3.66</v>
      </c>
      <c r="C203" s="172"/>
      <c r="D203" s="172"/>
      <c r="E203" s="173"/>
      <c r="F203" s="174">
        <v>140</v>
      </c>
      <c r="I203" s="72"/>
    </row>
    <row r="204" spans="1:9" ht="15">
      <c r="A204" s="170" t="s">
        <v>176</v>
      </c>
      <c r="B204" s="171">
        <v>3.66</v>
      </c>
      <c r="C204" s="172"/>
      <c r="D204" s="172"/>
      <c r="E204" s="173"/>
      <c r="F204" s="174">
        <v>115</v>
      </c>
      <c r="I204" s="72"/>
    </row>
    <row r="205" spans="1:9" ht="15">
      <c r="A205" s="170" t="s">
        <v>177</v>
      </c>
      <c r="B205" s="171">
        <v>3.66</v>
      </c>
      <c r="C205" s="172">
        <v>0.215</v>
      </c>
      <c r="D205" s="172"/>
      <c r="E205" s="173"/>
      <c r="F205" s="174">
        <v>330</v>
      </c>
      <c r="I205" s="72"/>
    </row>
    <row r="206" spans="1:9" ht="15">
      <c r="A206" s="170" t="s">
        <v>178</v>
      </c>
      <c r="B206" s="171">
        <v>3.66</v>
      </c>
      <c r="C206" s="172">
        <v>0.215</v>
      </c>
      <c r="D206" s="172"/>
      <c r="E206" s="173"/>
      <c r="F206" s="174">
        <v>340</v>
      </c>
      <c r="I206" s="72"/>
    </row>
    <row r="207" spans="1:9" ht="15">
      <c r="A207" s="170" t="s">
        <v>179</v>
      </c>
      <c r="B207" s="171">
        <v>3.05</v>
      </c>
      <c r="C207" s="172"/>
      <c r="D207" s="172"/>
      <c r="E207" s="173"/>
      <c r="F207" s="174">
        <v>303</v>
      </c>
      <c r="I207" s="72"/>
    </row>
    <row r="208" spans="1:9" ht="15">
      <c r="A208" s="170" t="s">
        <v>180</v>
      </c>
      <c r="B208" s="171">
        <v>3.66</v>
      </c>
      <c r="C208" s="172">
        <v>0.257</v>
      </c>
      <c r="D208" s="172"/>
      <c r="E208" s="173"/>
      <c r="F208" s="174">
        <v>235</v>
      </c>
      <c r="I208" s="72"/>
    </row>
    <row r="209" spans="1:9" ht="15">
      <c r="A209" s="170" t="s">
        <v>181</v>
      </c>
      <c r="B209" s="171">
        <v>3.66</v>
      </c>
      <c r="C209" s="172">
        <v>0.257</v>
      </c>
      <c r="D209" s="172"/>
      <c r="E209" s="173"/>
      <c r="F209" s="174">
        <v>235</v>
      </c>
      <c r="I209" s="72"/>
    </row>
    <row r="210" spans="1:9" ht="15">
      <c r="A210" s="170" t="s">
        <v>182</v>
      </c>
      <c r="B210" s="171">
        <v>3.66</v>
      </c>
      <c r="C210" s="172">
        <v>0.257</v>
      </c>
      <c r="D210" s="172"/>
      <c r="E210" s="173"/>
      <c r="F210" s="174">
        <v>250</v>
      </c>
      <c r="I210" s="72"/>
    </row>
    <row r="211" spans="1:9" ht="15">
      <c r="A211" s="175" t="s">
        <v>183</v>
      </c>
      <c r="B211" s="176">
        <v>3.66</v>
      </c>
      <c r="C211" s="177">
        <v>0.257</v>
      </c>
      <c r="D211" s="177"/>
      <c r="E211" s="178"/>
      <c r="F211" s="179">
        <v>250</v>
      </c>
      <c r="I211" s="72"/>
    </row>
    <row r="212" spans="1:9" ht="15">
      <c r="A212" s="180"/>
      <c r="B212" s="181"/>
      <c r="C212" s="182"/>
      <c r="D212" s="182"/>
      <c r="E212" s="183"/>
      <c r="F212" s="184"/>
      <c r="I212" s="72"/>
    </row>
    <row r="213" spans="1:9" ht="17.25">
      <c r="A213" s="185" t="s">
        <v>184</v>
      </c>
      <c r="B213" s="186"/>
      <c r="C213" s="187"/>
      <c r="D213" s="187"/>
      <c r="E213" s="188"/>
      <c r="F213" s="189"/>
      <c r="I213" s="72"/>
    </row>
    <row r="214" spans="1:9" ht="17.25">
      <c r="A214" s="185"/>
      <c r="B214" s="186"/>
      <c r="C214" s="187"/>
      <c r="D214" s="187"/>
      <c r="E214" s="188"/>
      <c r="F214" s="189"/>
      <c r="I214" s="72"/>
    </row>
    <row r="215" spans="1:9" ht="17.25">
      <c r="A215" s="122" t="s">
        <v>185</v>
      </c>
      <c r="B215" s="190"/>
      <c r="C215" s="191"/>
      <c r="D215" s="191"/>
      <c r="E215" s="192"/>
      <c r="F215" s="193"/>
      <c r="I215" s="72"/>
    </row>
    <row r="216" spans="1:9" ht="17.25">
      <c r="A216" s="122" t="s">
        <v>186</v>
      </c>
      <c r="B216" s="190"/>
      <c r="C216" s="191"/>
      <c r="D216" s="191"/>
      <c r="E216" s="192"/>
      <c r="F216" s="193"/>
      <c r="I216" s="72"/>
    </row>
    <row r="217" spans="1:9" ht="15">
      <c r="A217" s="194" t="s">
        <v>187</v>
      </c>
      <c r="B217" s="195"/>
      <c r="C217" s="196"/>
      <c r="D217" s="196"/>
      <c r="E217" s="197"/>
      <c r="F217" s="198"/>
      <c r="I217" s="72"/>
    </row>
    <row r="218" spans="1:9" ht="15">
      <c r="A218" s="199" t="s">
        <v>188</v>
      </c>
      <c r="B218" s="200"/>
      <c r="C218" s="201"/>
      <c r="D218" s="201"/>
      <c r="E218" s="202"/>
      <c r="F218" s="203" t="s">
        <v>189</v>
      </c>
      <c r="I218" s="72"/>
    </row>
    <row r="219" spans="1:9" ht="15">
      <c r="A219" s="50" t="s">
        <v>190</v>
      </c>
      <c r="B219" s="144">
        <v>3.66</v>
      </c>
      <c r="C219" s="204"/>
      <c r="D219" s="204"/>
      <c r="E219" s="205"/>
      <c r="F219" s="206">
        <v>150</v>
      </c>
      <c r="I219" s="72"/>
    </row>
    <row r="220" spans="1:9" ht="15">
      <c r="A220" s="54" t="s">
        <v>191</v>
      </c>
      <c r="B220" s="207">
        <v>3.66</v>
      </c>
      <c r="C220" s="208"/>
      <c r="D220" s="208"/>
      <c r="E220" s="209"/>
      <c r="F220" s="210">
        <v>179</v>
      </c>
      <c r="I220" s="72"/>
    </row>
    <row r="221" spans="1:9" ht="15">
      <c r="A221" s="54" t="s">
        <v>192</v>
      </c>
      <c r="B221" s="207">
        <v>3.66</v>
      </c>
      <c r="C221" s="208"/>
      <c r="D221" s="208"/>
      <c r="E221" s="209"/>
      <c r="F221" s="210">
        <v>790</v>
      </c>
      <c r="I221" s="72"/>
    </row>
    <row r="222" spans="1:9" ht="15">
      <c r="A222" s="54" t="s">
        <v>193</v>
      </c>
      <c r="B222" s="207">
        <v>3.66</v>
      </c>
      <c r="C222" s="208"/>
      <c r="D222" s="208"/>
      <c r="E222" s="209"/>
      <c r="F222" s="210">
        <v>440</v>
      </c>
      <c r="I222" s="72"/>
    </row>
    <row r="223" spans="1:9" ht="15">
      <c r="A223" s="54" t="s">
        <v>194</v>
      </c>
      <c r="B223" s="207">
        <v>3.66</v>
      </c>
      <c r="C223" s="55"/>
      <c r="D223" s="55"/>
      <c r="E223" s="131"/>
      <c r="F223" s="210">
        <v>185</v>
      </c>
      <c r="I223" s="72"/>
    </row>
    <row r="224" spans="1:9" ht="15">
      <c r="A224" s="54" t="s">
        <v>195</v>
      </c>
      <c r="B224" s="207">
        <v>3.66</v>
      </c>
      <c r="C224" s="55"/>
      <c r="D224" s="55"/>
      <c r="E224" s="131"/>
      <c r="F224" s="210">
        <v>430</v>
      </c>
      <c r="I224" s="72"/>
    </row>
    <row r="225" spans="1:9" ht="15">
      <c r="A225" s="54" t="s">
        <v>196</v>
      </c>
      <c r="B225" s="207">
        <v>3.66</v>
      </c>
      <c r="C225" s="55"/>
      <c r="D225" s="55"/>
      <c r="E225" s="131"/>
      <c r="F225" s="210">
        <v>590</v>
      </c>
      <c r="I225" s="72"/>
    </row>
    <row r="226" spans="1:9" ht="15">
      <c r="A226" s="54" t="s">
        <v>197</v>
      </c>
      <c r="B226" s="207">
        <v>3.66</v>
      </c>
      <c r="C226" s="55"/>
      <c r="D226" s="55"/>
      <c r="E226" s="131"/>
      <c r="F226" s="210">
        <v>600</v>
      </c>
      <c r="I226" s="72"/>
    </row>
    <row r="227" spans="1:9" ht="15">
      <c r="A227" s="54" t="s">
        <v>198</v>
      </c>
      <c r="B227" s="207">
        <v>3.66</v>
      </c>
      <c r="C227" s="55"/>
      <c r="D227" s="55"/>
      <c r="E227" s="131"/>
      <c r="F227" s="210">
        <v>179</v>
      </c>
      <c r="I227" s="72"/>
    </row>
    <row r="228" spans="1:9" ht="15">
      <c r="A228" s="54" t="s">
        <v>199</v>
      </c>
      <c r="B228" s="207">
        <v>3.66</v>
      </c>
      <c r="C228" s="55"/>
      <c r="D228" s="55"/>
      <c r="E228" s="131"/>
      <c r="F228" s="210">
        <v>400</v>
      </c>
      <c r="I228" s="72"/>
    </row>
    <row r="229" spans="1:9" ht="15">
      <c r="A229" s="54" t="s">
        <v>200</v>
      </c>
      <c r="B229" s="207">
        <v>3.05</v>
      </c>
      <c r="C229" s="55"/>
      <c r="D229" s="55"/>
      <c r="E229" s="131"/>
      <c r="F229" s="210">
        <v>490</v>
      </c>
      <c r="I229" s="72"/>
    </row>
    <row r="230" spans="1:9" ht="15">
      <c r="A230" s="54" t="s">
        <v>201</v>
      </c>
      <c r="B230" s="207">
        <v>3.05</v>
      </c>
      <c r="C230" s="55"/>
      <c r="D230" s="55"/>
      <c r="E230" s="131"/>
      <c r="F230" s="210">
        <v>390</v>
      </c>
      <c r="I230" s="72"/>
    </row>
    <row r="231" spans="1:9" ht="15">
      <c r="A231" s="54" t="s">
        <v>202</v>
      </c>
      <c r="B231" s="207">
        <v>3.66</v>
      </c>
      <c r="C231" s="55"/>
      <c r="D231" s="55"/>
      <c r="E231" s="131"/>
      <c r="F231" s="210">
        <v>190</v>
      </c>
      <c r="I231" s="72"/>
    </row>
    <row r="232" spans="1:9" ht="15">
      <c r="A232" s="106" t="s">
        <v>203</v>
      </c>
      <c r="B232" s="147">
        <v>3.66</v>
      </c>
      <c r="C232" s="148"/>
      <c r="D232" s="148"/>
      <c r="E232" s="211"/>
      <c r="F232" s="212">
        <v>140</v>
      </c>
      <c r="I232" s="72"/>
    </row>
    <row r="233" spans="1:9" ht="15">
      <c r="A233" s="50" t="s">
        <v>204</v>
      </c>
      <c r="B233" s="144">
        <v>3.66</v>
      </c>
      <c r="C233" s="51"/>
      <c r="D233" s="51"/>
      <c r="E233" s="130"/>
      <c r="F233" s="206">
        <v>345</v>
      </c>
      <c r="I233" s="72"/>
    </row>
    <row r="234" spans="1:9" ht="15">
      <c r="A234" s="58" t="s">
        <v>205</v>
      </c>
      <c r="B234" s="213">
        <v>3.66</v>
      </c>
      <c r="C234" s="59"/>
      <c r="D234" s="59"/>
      <c r="E234" s="132"/>
      <c r="F234" s="214">
        <v>370</v>
      </c>
      <c r="I234" s="72"/>
    </row>
    <row r="235" spans="1:9" ht="17.25">
      <c r="A235" s="215" t="s">
        <v>206</v>
      </c>
      <c r="B235" s="216"/>
      <c r="C235" s="217"/>
      <c r="D235" s="217"/>
      <c r="E235" s="218"/>
      <c r="F235" s="219" t="s">
        <v>207</v>
      </c>
      <c r="I235" s="72"/>
    </row>
    <row r="236" spans="1:9" ht="15">
      <c r="A236" s="199" t="s">
        <v>208</v>
      </c>
      <c r="B236" s="200"/>
      <c r="C236" s="201"/>
      <c r="D236" s="201"/>
      <c r="E236" s="202"/>
      <c r="F236" s="203"/>
      <c r="I236" s="72"/>
    </row>
    <row r="237" spans="1:9" ht="15">
      <c r="A237" s="50" t="s">
        <v>190</v>
      </c>
      <c r="B237" s="144">
        <v>3.66</v>
      </c>
      <c r="C237" s="51">
        <v>0.23</v>
      </c>
      <c r="D237" s="51"/>
      <c r="E237" s="130"/>
      <c r="F237" s="206">
        <v>355</v>
      </c>
      <c r="I237" s="72"/>
    </row>
    <row r="238" spans="1:9" ht="15">
      <c r="A238" s="54" t="s">
        <v>160</v>
      </c>
      <c r="B238" s="207">
        <v>3.66</v>
      </c>
      <c r="C238" s="55"/>
      <c r="D238" s="55"/>
      <c r="E238" s="131"/>
      <c r="F238" s="210">
        <v>270</v>
      </c>
      <c r="I238" s="72"/>
    </row>
    <row r="239" spans="1:9" ht="15">
      <c r="A239" s="54" t="s">
        <v>162</v>
      </c>
      <c r="B239" s="207">
        <v>3.66</v>
      </c>
      <c r="C239" s="55"/>
      <c r="D239" s="55"/>
      <c r="E239" s="131"/>
      <c r="F239" s="210">
        <v>270</v>
      </c>
      <c r="I239" s="72"/>
    </row>
    <row r="240" spans="1:9" ht="15">
      <c r="A240" s="54" t="s">
        <v>209</v>
      </c>
      <c r="B240" s="207">
        <v>3.66</v>
      </c>
      <c r="C240" s="55"/>
      <c r="D240" s="55"/>
      <c r="E240" s="131"/>
      <c r="F240" s="210">
        <v>690</v>
      </c>
      <c r="I240" s="72"/>
    </row>
    <row r="241" spans="1:9" ht="15">
      <c r="A241" s="58" t="s">
        <v>164</v>
      </c>
      <c r="B241" s="213">
        <v>3.05</v>
      </c>
      <c r="C241" s="59"/>
      <c r="D241" s="59"/>
      <c r="E241" s="132"/>
      <c r="F241" s="214">
        <v>620</v>
      </c>
      <c r="H241" t="s">
        <v>210</v>
      </c>
      <c r="I241" s="72"/>
    </row>
    <row r="242" spans="1:9" ht="15">
      <c r="A242" s="220"/>
      <c r="B242" s="181"/>
      <c r="C242" s="182"/>
      <c r="D242" s="182"/>
      <c r="E242" s="183"/>
      <c r="F242" s="221"/>
      <c r="I242" s="72"/>
    </row>
    <row r="243" spans="1:9" ht="17.25">
      <c r="A243" s="185" t="s">
        <v>211</v>
      </c>
      <c r="B243" s="186"/>
      <c r="C243" s="187"/>
      <c r="D243" s="187"/>
      <c r="E243" s="188"/>
      <c r="F243" s="222"/>
      <c r="I243" s="223"/>
    </row>
    <row r="244" spans="1:10" ht="12.75">
      <c r="A244" s="151"/>
      <c r="B244" s="186"/>
      <c r="C244" s="187"/>
      <c r="D244" s="187"/>
      <c r="E244" s="188"/>
      <c r="F244" s="222"/>
      <c r="I244" s="223"/>
      <c r="J244" s="224"/>
    </row>
    <row r="245" spans="1:10" ht="17.25">
      <c r="A245" s="225" t="s">
        <v>212</v>
      </c>
      <c r="B245" s="226"/>
      <c r="C245" s="227"/>
      <c r="D245" s="227"/>
      <c r="E245" s="228"/>
      <c r="F245" s="229"/>
      <c r="I245" s="223"/>
      <c r="J245" s="230"/>
    </row>
    <row r="246" spans="1:10" ht="12.75">
      <c r="A246" s="231" t="s">
        <v>190</v>
      </c>
      <c r="B246" s="232">
        <v>3.66</v>
      </c>
      <c r="C246" s="233"/>
      <c r="D246" s="233"/>
      <c r="E246" s="78"/>
      <c r="F246" s="234">
        <v>150</v>
      </c>
      <c r="I246" s="223"/>
      <c r="J246" s="224"/>
    </row>
    <row r="247" spans="1:10" ht="15">
      <c r="A247" s="235" t="s">
        <v>213</v>
      </c>
      <c r="B247" s="232"/>
      <c r="C247" s="233"/>
      <c r="D247" s="233"/>
      <c r="E247" s="78"/>
      <c r="F247" s="234"/>
      <c r="I247" s="72"/>
      <c r="J247" s="230"/>
    </row>
    <row r="248" spans="1:10" ht="15">
      <c r="A248" s="231" t="s">
        <v>190</v>
      </c>
      <c r="B248" s="232">
        <v>3.66</v>
      </c>
      <c r="C248" s="233"/>
      <c r="D248" s="233"/>
      <c r="E248" s="78"/>
      <c r="F248" s="234">
        <v>150</v>
      </c>
      <c r="I248" s="72"/>
      <c r="J248" s="224"/>
    </row>
    <row r="249" spans="1:10" ht="15">
      <c r="A249" s="235" t="s">
        <v>214</v>
      </c>
      <c r="B249" s="232"/>
      <c r="C249" s="233"/>
      <c r="D249" s="233"/>
      <c r="E249" s="78"/>
      <c r="F249" s="234"/>
      <c r="I249" s="72"/>
      <c r="J249" s="224"/>
    </row>
    <row r="250" spans="1:10" ht="15">
      <c r="A250" s="236" t="s">
        <v>215</v>
      </c>
      <c r="B250" s="237">
        <v>3.66</v>
      </c>
      <c r="C250" s="238"/>
      <c r="D250" s="238"/>
      <c r="E250" s="239"/>
      <c r="F250" s="240">
        <v>150</v>
      </c>
      <c r="I250" s="72"/>
      <c r="J250" s="224"/>
    </row>
    <row r="251" spans="1:10" ht="15">
      <c r="A251" s="241" t="s">
        <v>216</v>
      </c>
      <c r="B251" s="242">
        <v>3.66</v>
      </c>
      <c r="C251" s="243"/>
      <c r="D251" s="243"/>
      <c r="E251" s="244"/>
      <c r="F251" s="245">
        <v>420</v>
      </c>
      <c r="I251" s="72"/>
      <c r="J251" s="224"/>
    </row>
    <row r="252" spans="1:10" ht="15">
      <c r="A252" s="241" t="s">
        <v>217</v>
      </c>
      <c r="B252" s="242">
        <v>3.66</v>
      </c>
      <c r="C252" s="243"/>
      <c r="D252" s="243"/>
      <c r="E252" s="244"/>
      <c r="F252" s="245">
        <v>138</v>
      </c>
      <c r="I252" s="72"/>
      <c r="J252" s="224"/>
    </row>
    <row r="253" spans="1:10" ht="15">
      <c r="A253" s="241" t="s">
        <v>162</v>
      </c>
      <c r="B253" s="242">
        <v>3.66</v>
      </c>
      <c r="C253" s="243"/>
      <c r="D253" s="243"/>
      <c r="E253" s="244"/>
      <c r="F253" s="245">
        <v>154</v>
      </c>
      <c r="I253" s="72"/>
      <c r="J253" s="224"/>
    </row>
    <row r="254" spans="1:10" ht="15">
      <c r="A254" s="241" t="s">
        <v>218</v>
      </c>
      <c r="B254" s="242">
        <v>3.66</v>
      </c>
      <c r="C254" s="243"/>
      <c r="D254" s="243"/>
      <c r="E254" s="244"/>
      <c r="F254" s="245">
        <v>346</v>
      </c>
      <c r="I254" s="72"/>
      <c r="J254" s="224"/>
    </row>
    <row r="255" spans="1:10" ht="15">
      <c r="A255" s="241" t="s">
        <v>219</v>
      </c>
      <c r="B255" s="242">
        <v>3.05</v>
      </c>
      <c r="C255" s="243"/>
      <c r="D255" s="243"/>
      <c r="E255" s="244"/>
      <c r="F255" s="245">
        <v>433</v>
      </c>
      <c r="I255" s="72"/>
      <c r="J255" s="224"/>
    </row>
    <row r="256" spans="1:10" ht="15">
      <c r="A256" s="241" t="s">
        <v>220</v>
      </c>
      <c r="B256" s="242">
        <v>3.05</v>
      </c>
      <c r="C256" s="243"/>
      <c r="D256" s="243"/>
      <c r="E256" s="244"/>
      <c r="F256" s="245">
        <v>346</v>
      </c>
      <c r="I256" s="72"/>
      <c r="J256" s="224"/>
    </row>
    <row r="257" spans="1:10" ht="15">
      <c r="A257" s="241" t="s">
        <v>192</v>
      </c>
      <c r="B257" s="242">
        <v>3.66</v>
      </c>
      <c r="C257" s="243"/>
      <c r="D257" s="243"/>
      <c r="E257" s="244"/>
      <c r="F257" s="245">
        <v>730</v>
      </c>
      <c r="I257" s="72"/>
      <c r="J257" s="224"/>
    </row>
    <row r="258" spans="1:10" ht="15">
      <c r="A258" s="241" t="s">
        <v>202</v>
      </c>
      <c r="B258" s="242">
        <v>3.66</v>
      </c>
      <c r="C258" s="243"/>
      <c r="D258" s="243"/>
      <c r="E258" s="244"/>
      <c r="F258" s="245">
        <v>195</v>
      </c>
      <c r="I258" s="72"/>
      <c r="J258" s="224"/>
    </row>
    <row r="259" spans="1:10" ht="12.75" hidden="1">
      <c r="A259" s="235" t="s">
        <v>221</v>
      </c>
      <c r="B259" s="246">
        <v>3.05</v>
      </c>
      <c r="C259" s="247"/>
      <c r="D259" s="247"/>
      <c r="E259" s="248"/>
      <c r="F259" s="249">
        <v>531</v>
      </c>
      <c r="I259" s="72"/>
      <c r="J259" s="224"/>
    </row>
    <row r="260" spans="1:10" ht="15">
      <c r="A260" s="250" t="s">
        <v>222</v>
      </c>
      <c r="B260" s="237">
        <v>3.66</v>
      </c>
      <c r="C260" s="238"/>
      <c r="D260" s="238"/>
      <c r="E260" s="238"/>
      <c r="F260" s="251">
        <v>350</v>
      </c>
      <c r="I260" s="72"/>
      <c r="J260" s="224"/>
    </row>
    <row r="261" spans="1:10" ht="15">
      <c r="A261" s="241" t="s">
        <v>223</v>
      </c>
      <c r="B261" s="242">
        <v>3.66</v>
      </c>
      <c r="C261" s="243"/>
      <c r="D261" s="243"/>
      <c r="E261" s="243"/>
      <c r="F261" s="252">
        <v>290</v>
      </c>
      <c r="I261" s="72"/>
      <c r="J261" s="224"/>
    </row>
    <row r="262" spans="1:10" ht="15">
      <c r="A262" s="235" t="s">
        <v>224</v>
      </c>
      <c r="B262" s="246">
        <v>3.66</v>
      </c>
      <c r="C262" s="247"/>
      <c r="D262" s="247"/>
      <c r="E262" s="247"/>
      <c r="F262" s="253">
        <v>347</v>
      </c>
      <c r="I262" s="72"/>
      <c r="J262" s="224"/>
    </row>
    <row r="263" spans="1:10" ht="17.25">
      <c r="A263" s="254" t="s">
        <v>225</v>
      </c>
      <c r="B263" s="254"/>
      <c r="C263" s="254"/>
      <c r="D263" s="254"/>
      <c r="E263" s="254"/>
      <c r="F263" s="254"/>
      <c r="I263" s="72"/>
      <c r="J263" s="224"/>
    </row>
    <row r="264" spans="1:10" ht="15">
      <c r="A264" s="86" t="s">
        <v>226</v>
      </c>
      <c r="B264" s="255"/>
      <c r="C264" s="51"/>
      <c r="D264" s="51">
        <v>0.88</v>
      </c>
      <c r="E264" s="51"/>
      <c r="F264" s="256">
        <v>123</v>
      </c>
      <c r="I264" s="72"/>
      <c r="J264" s="224"/>
    </row>
    <row r="265" spans="1:10" ht="15">
      <c r="A265" s="88" t="s">
        <v>227</v>
      </c>
      <c r="B265" s="257"/>
      <c r="C265" s="55"/>
      <c r="D265" s="55"/>
      <c r="E265" s="55"/>
      <c r="F265" s="258">
        <v>128.7</v>
      </c>
      <c r="I265" s="72"/>
      <c r="J265" s="224"/>
    </row>
    <row r="266" spans="1:10" ht="15">
      <c r="A266" s="88" t="s">
        <v>215</v>
      </c>
      <c r="B266" s="257"/>
      <c r="C266" s="55"/>
      <c r="D266" s="55"/>
      <c r="E266" s="55"/>
      <c r="F266" s="258">
        <v>145</v>
      </c>
      <c r="I266" s="72"/>
      <c r="J266" s="224"/>
    </row>
    <row r="267" spans="1:10" ht="15">
      <c r="A267" s="88" t="s">
        <v>216</v>
      </c>
      <c r="B267" s="257"/>
      <c r="C267" s="55"/>
      <c r="D267" s="55"/>
      <c r="E267" s="55"/>
      <c r="F267" s="258">
        <v>330</v>
      </c>
      <c r="I267" s="72"/>
      <c r="J267" s="224"/>
    </row>
    <row r="268" spans="1:10" ht="15">
      <c r="A268" s="88" t="s">
        <v>217</v>
      </c>
      <c r="B268" s="257"/>
      <c r="C268" s="55"/>
      <c r="D268" s="55"/>
      <c r="E268" s="55"/>
      <c r="F268" s="258">
        <v>115</v>
      </c>
      <c r="I268" s="72"/>
      <c r="J268" s="224"/>
    </row>
    <row r="269" spans="1:10" ht="15">
      <c r="A269" s="88" t="s">
        <v>162</v>
      </c>
      <c r="B269" s="257"/>
      <c r="C269" s="55"/>
      <c r="D269" s="55"/>
      <c r="E269" s="55"/>
      <c r="F269" s="258">
        <v>140</v>
      </c>
      <c r="I269" s="72"/>
      <c r="J269" s="224"/>
    </row>
    <row r="270" spans="1:10" ht="15">
      <c r="A270" s="88" t="s">
        <v>228</v>
      </c>
      <c r="B270" s="257"/>
      <c r="C270" s="55"/>
      <c r="D270" s="55"/>
      <c r="E270" s="55"/>
      <c r="F270" s="258">
        <v>340</v>
      </c>
      <c r="I270" s="72"/>
      <c r="J270" s="224"/>
    </row>
    <row r="271" spans="1:10" ht="15">
      <c r="A271" s="88" t="s">
        <v>219</v>
      </c>
      <c r="B271" s="257"/>
      <c r="C271" s="55"/>
      <c r="D271" s="55"/>
      <c r="E271" s="55"/>
      <c r="F271" s="258">
        <v>370</v>
      </c>
      <c r="I271" s="72"/>
      <c r="J271" s="224"/>
    </row>
    <row r="272" spans="1:10" ht="15">
      <c r="A272" s="88" t="s">
        <v>220</v>
      </c>
      <c r="B272" s="257"/>
      <c r="C272" s="55"/>
      <c r="D272" s="55"/>
      <c r="E272" s="55"/>
      <c r="F272" s="258">
        <v>290</v>
      </c>
      <c r="I272" s="72"/>
      <c r="J272" s="224"/>
    </row>
    <row r="273" spans="1:9" ht="16.5" customHeight="1">
      <c r="A273" s="88" t="s">
        <v>229</v>
      </c>
      <c r="B273" s="257"/>
      <c r="C273" s="55"/>
      <c r="D273" s="55"/>
      <c r="E273" s="55"/>
      <c r="F273" s="258">
        <v>450</v>
      </c>
      <c r="I273" s="72"/>
    </row>
    <row r="274" spans="1:9" ht="15">
      <c r="A274" s="88" t="s">
        <v>230</v>
      </c>
      <c r="B274" s="257"/>
      <c r="C274" s="55"/>
      <c r="D274" s="55"/>
      <c r="E274" s="55"/>
      <c r="F274" s="258">
        <v>370</v>
      </c>
      <c r="I274" s="72"/>
    </row>
    <row r="275" spans="1:9" ht="15">
      <c r="A275" s="90" t="s">
        <v>231</v>
      </c>
      <c r="B275" s="259"/>
      <c r="C275" s="59"/>
      <c r="D275" s="59"/>
      <c r="E275" s="59"/>
      <c r="F275" s="260">
        <v>255</v>
      </c>
      <c r="I275" s="72"/>
    </row>
    <row r="276" spans="1:9" ht="17.25">
      <c r="A276" s="261" t="s">
        <v>232</v>
      </c>
      <c r="B276" s="262"/>
      <c r="C276" s="263"/>
      <c r="D276" s="263"/>
      <c r="E276" s="93"/>
      <c r="F276" s="264"/>
      <c r="I276" s="72"/>
    </row>
    <row r="277" spans="1:9" ht="15">
      <c r="A277" s="231" t="s">
        <v>233</v>
      </c>
      <c r="B277" s="265">
        <v>1.01</v>
      </c>
      <c r="C277" s="51"/>
      <c r="D277" s="51"/>
      <c r="E277" s="130"/>
      <c r="F277" s="266">
        <v>440</v>
      </c>
      <c r="I277" s="72"/>
    </row>
    <row r="278" spans="1:9" ht="15">
      <c r="A278" s="241" t="s">
        <v>234</v>
      </c>
      <c r="B278" s="242">
        <v>0.45</v>
      </c>
      <c r="C278" s="55"/>
      <c r="D278" s="55"/>
      <c r="E278" s="131"/>
      <c r="F278" s="267">
        <v>434</v>
      </c>
      <c r="I278" s="72"/>
    </row>
    <row r="279" spans="1:9" ht="15">
      <c r="A279" s="241" t="s">
        <v>235</v>
      </c>
      <c r="B279" s="242">
        <v>0.91</v>
      </c>
      <c r="C279" s="55"/>
      <c r="D279" s="55"/>
      <c r="E279" s="131"/>
      <c r="F279" s="267">
        <v>434</v>
      </c>
      <c r="I279" s="72"/>
    </row>
    <row r="280" spans="1:9" ht="15">
      <c r="A280" s="241" t="s">
        <v>236</v>
      </c>
      <c r="B280" s="242">
        <v>3</v>
      </c>
      <c r="C280" s="55"/>
      <c r="D280" s="55"/>
      <c r="E280" s="131"/>
      <c r="F280" s="267">
        <v>320</v>
      </c>
      <c r="I280" s="72"/>
    </row>
    <row r="281" spans="1:9" ht="15">
      <c r="A281" s="241" t="s">
        <v>237</v>
      </c>
      <c r="B281" s="242">
        <v>3.81</v>
      </c>
      <c r="C281" s="55"/>
      <c r="D281" s="55"/>
      <c r="E281" s="131"/>
      <c r="F281" s="267">
        <v>320</v>
      </c>
      <c r="I281" s="72"/>
    </row>
    <row r="282" spans="1:9" ht="15">
      <c r="A282" s="235" t="s">
        <v>238</v>
      </c>
      <c r="B282" s="246" t="s">
        <v>239</v>
      </c>
      <c r="C282" s="59"/>
      <c r="D282" s="59"/>
      <c r="E282" s="132"/>
      <c r="F282" s="268">
        <v>285</v>
      </c>
      <c r="I282" s="72"/>
    </row>
    <row r="283" spans="1:9" ht="17.25">
      <c r="A283" s="269" t="s">
        <v>240</v>
      </c>
      <c r="B283" s="270"/>
      <c r="C283" s="270"/>
      <c r="D283" s="270"/>
      <c r="E283" s="271"/>
      <c r="F283" s="272" t="s">
        <v>241</v>
      </c>
      <c r="I283" s="72"/>
    </row>
    <row r="284" spans="1:9" ht="17.25">
      <c r="A284" s="273"/>
      <c r="B284" s="274"/>
      <c r="C284" s="274"/>
      <c r="D284" s="275"/>
      <c r="E284" s="276" t="s">
        <v>242</v>
      </c>
      <c r="F284" s="277"/>
      <c r="I284" s="72"/>
    </row>
    <row r="285" spans="1:9" ht="15">
      <c r="A285" s="95" t="s">
        <v>243</v>
      </c>
      <c r="B285" s="154"/>
      <c r="C285" s="154"/>
      <c r="D285" s="154" t="s">
        <v>244</v>
      </c>
      <c r="E285" s="278"/>
      <c r="F285" s="279">
        <v>19.5</v>
      </c>
      <c r="I285" s="72"/>
    </row>
    <row r="286" spans="1:9" ht="15">
      <c r="A286" s="54" t="s">
        <v>245</v>
      </c>
      <c r="B286" s="55"/>
      <c r="C286" s="55"/>
      <c r="D286" s="55" t="s">
        <v>244</v>
      </c>
      <c r="E286" s="280"/>
      <c r="F286" s="281">
        <v>40</v>
      </c>
      <c r="I286" s="72"/>
    </row>
    <row r="287" spans="1:9" ht="15">
      <c r="A287" s="54" t="s">
        <v>246</v>
      </c>
      <c r="B287" s="207">
        <v>10</v>
      </c>
      <c r="C287" s="207">
        <v>0.275</v>
      </c>
      <c r="D287" s="55" t="s">
        <v>247</v>
      </c>
      <c r="E287" s="280"/>
      <c r="F287" s="281">
        <v>25</v>
      </c>
      <c r="I287" s="72"/>
    </row>
    <row r="288" spans="1:9" ht="15">
      <c r="A288" s="54" t="s">
        <v>248</v>
      </c>
      <c r="B288" s="207">
        <v>10</v>
      </c>
      <c r="C288" s="207">
        <v>0.7</v>
      </c>
      <c r="D288" s="55" t="s">
        <v>247</v>
      </c>
      <c r="E288" s="280"/>
      <c r="F288" s="281">
        <v>38</v>
      </c>
      <c r="I288" s="72"/>
    </row>
    <row r="289" spans="1:9" ht="15">
      <c r="A289" s="54" t="s">
        <v>249</v>
      </c>
      <c r="B289" s="207">
        <v>10</v>
      </c>
      <c r="C289" s="207">
        <v>1.1</v>
      </c>
      <c r="D289" s="55" t="s">
        <v>247</v>
      </c>
      <c r="E289" s="280"/>
      <c r="F289" s="281">
        <v>62</v>
      </c>
      <c r="I289" s="72"/>
    </row>
    <row r="290" spans="1:9" ht="15">
      <c r="A290" s="58" t="s">
        <v>250</v>
      </c>
      <c r="B290" s="59"/>
      <c r="C290" s="59"/>
      <c r="D290" s="59" t="s">
        <v>251</v>
      </c>
      <c r="E290" s="282"/>
      <c r="F290" s="283">
        <v>24</v>
      </c>
      <c r="I290" s="72"/>
    </row>
    <row r="291" spans="1:9" ht="15">
      <c r="A291" s="194" t="s">
        <v>252</v>
      </c>
      <c r="B291" s="2"/>
      <c r="C291" s="2"/>
      <c r="D291" s="2"/>
      <c r="E291" s="284"/>
      <c r="F291" s="285"/>
      <c r="G291" s="286"/>
      <c r="H291" s="286"/>
      <c r="I291" s="286"/>
    </row>
    <row r="292" spans="1:9" ht="15">
      <c r="A292" s="199" t="s">
        <v>253</v>
      </c>
      <c r="B292" s="287"/>
      <c r="C292" s="287"/>
      <c r="D292" s="287"/>
      <c r="E292" s="288"/>
      <c r="F292" s="289"/>
      <c r="I292" s="72"/>
    </row>
    <row r="293" spans="1:9" ht="22.5" customHeight="1">
      <c r="A293" s="290" t="s">
        <v>254</v>
      </c>
      <c r="B293" s="92"/>
      <c r="C293" s="92"/>
      <c r="D293" s="83" t="s">
        <v>11</v>
      </c>
      <c r="E293" s="291" t="s">
        <v>255</v>
      </c>
      <c r="F293" s="292"/>
      <c r="I293" s="72"/>
    </row>
    <row r="294" spans="1:9" ht="15">
      <c r="A294" s="50" t="s">
        <v>256</v>
      </c>
      <c r="B294" s="64"/>
      <c r="C294" s="64"/>
      <c r="D294" s="64">
        <v>3.5</v>
      </c>
      <c r="E294" s="130">
        <v>212.5714</v>
      </c>
      <c r="F294" s="53">
        <f>D294*E294</f>
        <v>743.9999</v>
      </c>
      <c r="I294" s="72"/>
    </row>
    <row r="295" spans="1:9" ht="15">
      <c r="A295" s="54" t="s">
        <v>257</v>
      </c>
      <c r="B295" s="67"/>
      <c r="C295" s="67"/>
      <c r="D295" s="67">
        <v>3.5</v>
      </c>
      <c r="E295" s="131">
        <v>253.143</v>
      </c>
      <c r="F295" s="57">
        <f>D295*E295</f>
        <v>886.0005</v>
      </c>
      <c r="I295" s="72"/>
    </row>
    <row r="296" spans="1:9" ht="15">
      <c r="A296" s="54" t="s">
        <v>258</v>
      </c>
      <c r="B296" s="67"/>
      <c r="C296" s="67"/>
      <c r="D296" s="67">
        <v>3.5</v>
      </c>
      <c r="E296" s="131">
        <v>225.713</v>
      </c>
      <c r="F296" s="57">
        <f>D296*E296</f>
        <v>789.9955</v>
      </c>
      <c r="I296" s="72"/>
    </row>
    <row r="297" spans="1:9" ht="15">
      <c r="A297" s="54" t="s">
        <v>259</v>
      </c>
      <c r="B297" s="67"/>
      <c r="C297" s="67"/>
      <c r="D297" s="67">
        <v>3.5</v>
      </c>
      <c r="E297" s="131">
        <v>268.5725</v>
      </c>
      <c r="F297" s="57">
        <f>D297*E297</f>
        <v>940.00375</v>
      </c>
      <c r="I297" s="72"/>
    </row>
    <row r="298" spans="1:9" ht="15">
      <c r="A298" s="54" t="s">
        <v>260</v>
      </c>
      <c r="B298" s="67"/>
      <c r="C298" s="67"/>
      <c r="D298" s="67">
        <v>3.45</v>
      </c>
      <c r="E298" s="131">
        <v>289.5652</v>
      </c>
      <c r="F298" s="57">
        <f>D298*E298</f>
        <v>998.99994</v>
      </c>
      <c r="I298" s="72"/>
    </row>
    <row r="299" spans="1:9" ht="15">
      <c r="A299" s="54" t="s">
        <v>261</v>
      </c>
      <c r="B299" s="67"/>
      <c r="C299" s="67"/>
      <c r="D299" s="67">
        <v>3.45</v>
      </c>
      <c r="E299" s="131">
        <v>245.5072</v>
      </c>
      <c r="F299" s="57">
        <f>D299*E299</f>
        <v>846.9998400000001</v>
      </c>
      <c r="I299" s="72"/>
    </row>
    <row r="300" spans="1:9" ht="15">
      <c r="A300" s="54" t="s">
        <v>262</v>
      </c>
      <c r="B300" s="67"/>
      <c r="C300" s="67"/>
      <c r="D300" s="67">
        <v>3.45</v>
      </c>
      <c r="E300" s="131">
        <v>269.565</v>
      </c>
      <c r="F300" s="57">
        <f>D300*E300</f>
        <v>929.9992500000001</v>
      </c>
      <c r="I300" s="72"/>
    </row>
    <row r="301" spans="1:9" ht="15">
      <c r="A301" s="54" t="s">
        <v>263</v>
      </c>
      <c r="B301" s="67"/>
      <c r="C301" s="67"/>
      <c r="D301" s="67">
        <v>3.45</v>
      </c>
      <c r="E301" s="131">
        <v>311.305</v>
      </c>
      <c r="F301" s="57">
        <f>D301*E301</f>
        <v>1074.00225</v>
      </c>
      <c r="I301" s="72"/>
    </row>
    <row r="302" spans="1:9" ht="15">
      <c r="A302" s="54" t="s">
        <v>264</v>
      </c>
      <c r="B302" s="67"/>
      <c r="C302" s="67"/>
      <c r="D302" s="67">
        <v>2.57</v>
      </c>
      <c r="E302" s="131">
        <v>376.263</v>
      </c>
      <c r="F302" s="57">
        <f>D302*E302</f>
        <v>966.9959099999999</v>
      </c>
      <c r="I302" s="72"/>
    </row>
    <row r="303" spans="1:9" ht="15">
      <c r="A303" s="54" t="s">
        <v>265</v>
      </c>
      <c r="B303" s="67">
        <v>10</v>
      </c>
      <c r="C303" s="67">
        <v>1</v>
      </c>
      <c r="D303" s="67">
        <v>10</v>
      </c>
      <c r="E303" s="131"/>
      <c r="F303" s="57">
        <v>1950</v>
      </c>
      <c r="I303" s="72"/>
    </row>
    <row r="304" spans="1:9" ht="15">
      <c r="A304" s="54" t="s">
        <v>266</v>
      </c>
      <c r="B304" s="67">
        <v>10</v>
      </c>
      <c r="C304" s="67">
        <v>1</v>
      </c>
      <c r="D304" s="67">
        <v>10</v>
      </c>
      <c r="E304" s="131"/>
      <c r="F304" s="57">
        <v>2280</v>
      </c>
      <c r="I304" s="72"/>
    </row>
    <row r="305" spans="1:9" ht="15">
      <c r="A305" s="54" t="s">
        <v>267</v>
      </c>
      <c r="B305" s="67">
        <v>15</v>
      </c>
      <c r="C305" s="67">
        <v>1</v>
      </c>
      <c r="D305" s="67">
        <v>15</v>
      </c>
      <c r="E305" s="131"/>
      <c r="F305" s="57">
        <v>1425</v>
      </c>
      <c r="I305" s="72"/>
    </row>
    <row r="306" spans="1:9" ht="15">
      <c r="A306" s="54" t="s">
        <v>268</v>
      </c>
      <c r="B306" s="67">
        <v>10</v>
      </c>
      <c r="C306" s="67">
        <v>1</v>
      </c>
      <c r="D306" s="67">
        <v>10</v>
      </c>
      <c r="E306" s="131"/>
      <c r="F306" s="57">
        <v>1365</v>
      </c>
      <c r="I306" s="72"/>
    </row>
    <row r="307" spans="1:9" ht="15">
      <c r="A307" s="54" t="s">
        <v>269</v>
      </c>
      <c r="B307" s="67">
        <v>150</v>
      </c>
      <c r="C307" s="67">
        <v>1</v>
      </c>
      <c r="D307" s="67">
        <v>150</v>
      </c>
      <c r="E307" s="131">
        <v>41</v>
      </c>
      <c r="F307" s="57">
        <f>D307*E307</f>
        <v>6150</v>
      </c>
      <c r="I307" s="72"/>
    </row>
    <row r="308" spans="1:9" ht="15">
      <c r="A308" s="54" t="s">
        <v>270</v>
      </c>
      <c r="B308" s="67">
        <v>150</v>
      </c>
      <c r="C308" s="67">
        <v>1</v>
      </c>
      <c r="D308" s="67">
        <v>150</v>
      </c>
      <c r="E308" s="131">
        <v>63</v>
      </c>
      <c r="F308" s="57">
        <f>D308*E308</f>
        <v>9450</v>
      </c>
      <c r="I308" s="72"/>
    </row>
    <row r="309" spans="1:9" ht="15">
      <c r="A309" s="54" t="s">
        <v>271</v>
      </c>
      <c r="B309" s="67">
        <v>20</v>
      </c>
      <c r="C309" s="67">
        <v>1</v>
      </c>
      <c r="D309" s="67">
        <v>20</v>
      </c>
      <c r="E309" s="131">
        <v>157</v>
      </c>
      <c r="F309" s="57">
        <f>D309*E309</f>
        <v>3140</v>
      </c>
      <c r="I309" s="72"/>
    </row>
    <row r="310" spans="1:9" ht="15">
      <c r="A310" s="54" t="s">
        <v>272</v>
      </c>
      <c r="B310" s="67">
        <v>75</v>
      </c>
      <c r="C310" s="67">
        <v>1.5</v>
      </c>
      <c r="D310" s="67">
        <v>75</v>
      </c>
      <c r="E310" s="131">
        <v>57</v>
      </c>
      <c r="F310" s="57">
        <f>D310*E310</f>
        <v>4275</v>
      </c>
      <c r="I310" s="72"/>
    </row>
    <row r="311" spans="1:9" ht="15">
      <c r="A311" s="54" t="s">
        <v>273</v>
      </c>
      <c r="B311" s="67"/>
      <c r="C311" s="67"/>
      <c r="D311" s="67">
        <v>1</v>
      </c>
      <c r="E311" s="68"/>
      <c r="F311" s="57">
        <v>612</v>
      </c>
      <c r="I311" s="72"/>
    </row>
    <row r="312" spans="1:9" ht="15">
      <c r="A312" s="54" t="s">
        <v>274</v>
      </c>
      <c r="B312" s="67"/>
      <c r="C312" s="67"/>
      <c r="D312" s="67">
        <v>1</v>
      </c>
      <c r="E312" s="68"/>
      <c r="F312" s="57">
        <v>650</v>
      </c>
      <c r="I312" s="72"/>
    </row>
    <row r="313" spans="1:9" ht="15">
      <c r="A313" s="54" t="s">
        <v>275</v>
      </c>
      <c r="B313" s="67"/>
      <c r="C313" s="67"/>
      <c r="D313" s="67"/>
      <c r="E313" s="68"/>
      <c r="F313" s="57">
        <v>173</v>
      </c>
      <c r="I313" s="72"/>
    </row>
    <row r="314" spans="1:9" ht="15">
      <c r="A314" s="54" t="s">
        <v>276</v>
      </c>
      <c r="B314" s="67"/>
      <c r="C314" s="67"/>
      <c r="D314" s="67"/>
      <c r="E314" s="68"/>
      <c r="F314" s="57">
        <v>1306</v>
      </c>
      <c r="I314" s="72"/>
    </row>
    <row r="315" spans="1:9" ht="15">
      <c r="A315" s="54" t="s">
        <v>277</v>
      </c>
      <c r="B315" s="67"/>
      <c r="C315" s="67"/>
      <c r="D315" s="67"/>
      <c r="E315" s="68"/>
      <c r="F315" s="57">
        <v>45</v>
      </c>
      <c r="I315" s="72"/>
    </row>
    <row r="316" spans="1:9" ht="15">
      <c r="A316" s="54" t="s">
        <v>278</v>
      </c>
      <c r="B316" s="67"/>
      <c r="C316" s="67"/>
      <c r="D316" s="67"/>
      <c r="E316" s="68"/>
      <c r="F316" s="57" t="s">
        <v>279</v>
      </c>
      <c r="I316" s="72"/>
    </row>
    <row r="317" spans="1:9" ht="15">
      <c r="A317" s="54" t="s">
        <v>280</v>
      </c>
      <c r="B317" s="67"/>
      <c r="C317" s="67"/>
      <c r="D317" s="67"/>
      <c r="E317" s="68"/>
      <c r="F317" s="57">
        <v>84</v>
      </c>
      <c r="I317" s="72"/>
    </row>
    <row r="318" spans="1:9" ht="15">
      <c r="A318" s="54" t="s">
        <v>281</v>
      </c>
      <c r="B318" s="67">
        <v>10</v>
      </c>
      <c r="C318" s="67">
        <v>0.15</v>
      </c>
      <c r="D318" s="67">
        <f>B318*C318</f>
        <v>1.5</v>
      </c>
      <c r="E318" s="68"/>
      <c r="F318" s="57">
        <v>1242</v>
      </c>
      <c r="I318" s="72"/>
    </row>
    <row r="319" spans="1:9" ht="15">
      <c r="A319" s="54" t="s">
        <v>282</v>
      </c>
      <c r="B319" s="67">
        <v>10</v>
      </c>
      <c r="C319" s="67">
        <v>0.15</v>
      </c>
      <c r="D319" s="67">
        <f>B319*C319</f>
        <v>1.5</v>
      </c>
      <c r="E319" s="68"/>
      <c r="F319" s="57">
        <v>1308</v>
      </c>
      <c r="I319" s="72"/>
    </row>
    <row r="320" spans="1:9" ht="15">
      <c r="A320" s="58" t="s">
        <v>283</v>
      </c>
      <c r="B320" s="70">
        <v>2.5</v>
      </c>
      <c r="C320" s="70">
        <v>1.25</v>
      </c>
      <c r="D320" s="70">
        <v>3.125</v>
      </c>
      <c r="E320" s="71">
        <f>F320/D320</f>
        <v>176</v>
      </c>
      <c r="F320" s="61">
        <v>550</v>
      </c>
      <c r="I320" s="72"/>
    </row>
    <row r="321" spans="1:9" ht="17.25">
      <c r="A321" s="80" t="s">
        <v>284</v>
      </c>
      <c r="B321" s="37"/>
      <c r="C321" s="37"/>
      <c r="D321" s="37"/>
      <c r="E321" s="142"/>
      <c r="F321" s="293"/>
      <c r="I321" s="72"/>
    </row>
    <row r="322" spans="1:9" ht="15">
      <c r="A322" s="95" t="s">
        <v>285</v>
      </c>
      <c r="B322" s="96" t="s">
        <v>286</v>
      </c>
      <c r="C322" s="96" t="s">
        <v>287</v>
      </c>
      <c r="D322" s="96" t="s">
        <v>288</v>
      </c>
      <c r="E322" s="294"/>
      <c r="F322" s="295">
        <v>350</v>
      </c>
      <c r="I322" s="72"/>
    </row>
    <row r="323" spans="1:9" ht="15">
      <c r="A323" s="54" t="s">
        <v>289</v>
      </c>
      <c r="B323" s="67" t="s">
        <v>286</v>
      </c>
      <c r="C323" s="67" t="s">
        <v>287</v>
      </c>
      <c r="D323" s="67" t="s">
        <v>288</v>
      </c>
      <c r="E323" s="296"/>
      <c r="F323" s="297">
        <v>350</v>
      </c>
      <c r="I323" s="72"/>
    </row>
    <row r="324" spans="1:9" ht="15">
      <c r="A324" s="54" t="s">
        <v>290</v>
      </c>
      <c r="B324" s="67" t="s">
        <v>286</v>
      </c>
      <c r="C324" s="67" t="s">
        <v>287</v>
      </c>
      <c r="D324" s="67" t="s">
        <v>288</v>
      </c>
      <c r="E324" s="296"/>
      <c r="F324" s="297">
        <v>370</v>
      </c>
      <c r="I324" s="72"/>
    </row>
    <row r="325" spans="1:9" ht="15">
      <c r="A325" s="54" t="s">
        <v>291</v>
      </c>
      <c r="B325" s="67" t="s">
        <v>35</v>
      </c>
      <c r="C325" s="67"/>
      <c r="D325" s="67"/>
      <c r="E325" s="296"/>
      <c r="F325" s="297">
        <v>226</v>
      </c>
      <c r="I325" s="72"/>
    </row>
    <row r="326" spans="1:9" ht="15">
      <c r="A326" s="106" t="s">
        <v>292</v>
      </c>
      <c r="B326" s="107" t="s">
        <v>35</v>
      </c>
      <c r="C326" s="107"/>
      <c r="D326" s="107"/>
      <c r="E326" s="298"/>
      <c r="F326" s="299">
        <v>245</v>
      </c>
      <c r="I326" s="72"/>
    </row>
    <row r="327" spans="1:9" ht="17.25">
      <c r="A327" s="300" t="s">
        <v>293</v>
      </c>
      <c r="B327" s="92"/>
      <c r="C327" s="92"/>
      <c r="D327" s="92"/>
      <c r="E327" s="301"/>
      <c r="F327" s="302"/>
      <c r="I327" s="72"/>
    </row>
    <row r="328" spans="1:9" ht="15">
      <c r="A328" s="50" t="s">
        <v>294</v>
      </c>
      <c r="B328" s="303" t="s">
        <v>286</v>
      </c>
      <c r="C328" s="303" t="s">
        <v>287</v>
      </c>
      <c r="D328" s="303" t="s">
        <v>288</v>
      </c>
      <c r="E328" s="304"/>
      <c r="F328" s="305">
        <v>299</v>
      </c>
      <c r="I328" s="72"/>
    </row>
    <row r="329" spans="1:9" ht="15">
      <c r="A329" s="54" t="s">
        <v>295</v>
      </c>
      <c r="B329" s="306" t="s">
        <v>35</v>
      </c>
      <c r="C329" s="306"/>
      <c r="D329" s="306"/>
      <c r="E329" s="296"/>
      <c r="F329" s="307">
        <v>190</v>
      </c>
      <c r="I329" s="72"/>
    </row>
    <row r="330" spans="1:9" ht="15">
      <c r="A330" s="54" t="s">
        <v>296</v>
      </c>
      <c r="B330" s="306" t="s">
        <v>286</v>
      </c>
      <c r="C330" s="306" t="s">
        <v>287</v>
      </c>
      <c r="D330" s="306" t="s">
        <v>288</v>
      </c>
      <c r="E330" s="296"/>
      <c r="F330" s="307">
        <v>299</v>
      </c>
      <c r="I330" s="72"/>
    </row>
    <row r="331" spans="1:9" ht="15">
      <c r="A331" s="58" t="s">
        <v>297</v>
      </c>
      <c r="B331" s="308" t="s">
        <v>35</v>
      </c>
      <c r="C331" s="308"/>
      <c r="D331" s="308"/>
      <c r="E331" s="309"/>
      <c r="F331" s="310">
        <v>190</v>
      </c>
      <c r="I331" s="72"/>
    </row>
    <row r="332" spans="1:9" ht="19.5">
      <c r="A332" s="311" t="s">
        <v>298</v>
      </c>
      <c r="B332" s="311"/>
      <c r="C332" s="311"/>
      <c r="D332" s="311"/>
      <c r="E332" s="311"/>
      <c r="F332" s="311"/>
      <c r="I332" s="72"/>
    </row>
    <row r="333" spans="1:9" ht="15">
      <c r="A333" s="50" t="s">
        <v>299</v>
      </c>
      <c r="B333" s="303" t="s">
        <v>286</v>
      </c>
      <c r="C333" s="303" t="s">
        <v>300</v>
      </c>
      <c r="D333" s="303" t="s">
        <v>301</v>
      </c>
      <c r="E333" s="304"/>
      <c r="F333" s="312">
        <v>299</v>
      </c>
      <c r="I333" s="72"/>
    </row>
    <row r="334" spans="1:9" ht="15">
      <c r="A334" s="54" t="s">
        <v>302</v>
      </c>
      <c r="B334" s="306" t="s">
        <v>286</v>
      </c>
      <c r="C334" s="306" t="s">
        <v>300</v>
      </c>
      <c r="D334" s="306" t="s">
        <v>301</v>
      </c>
      <c r="E334" s="296"/>
      <c r="F334" s="313">
        <v>299</v>
      </c>
      <c r="I334" s="72"/>
    </row>
    <row r="335" spans="1:9" ht="15">
      <c r="A335" s="314" t="s">
        <v>303</v>
      </c>
      <c r="B335" s="308" t="s">
        <v>35</v>
      </c>
      <c r="C335" s="308"/>
      <c r="D335" s="308"/>
      <c r="E335" s="309"/>
      <c r="F335" s="315">
        <v>205</v>
      </c>
      <c r="I335" s="72"/>
    </row>
    <row r="336" spans="1:9" ht="17.25">
      <c r="A336" s="80" t="s">
        <v>304</v>
      </c>
      <c r="B336" s="37"/>
      <c r="C336" s="37"/>
      <c r="D336" s="37"/>
      <c r="E336" s="142"/>
      <c r="F336" s="293"/>
      <c r="I336" s="72"/>
    </row>
    <row r="337" spans="1:9" ht="15">
      <c r="A337" s="95" t="s">
        <v>305</v>
      </c>
      <c r="B337" s="96" t="s">
        <v>286</v>
      </c>
      <c r="C337" s="96" t="s">
        <v>306</v>
      </c>
      <c r="D337" s="96" t="s">
        <v>307</v>
      </c>
      <c r="E337" s="294"/>
      <c r="F337" s="295">
        <v>345</v>
      </c>
      <c r="I337" s="72"/>
    </row>
    <row r="338" spans="1:6" ht="15">
      <c r="A338" s="54" t="s">
        <v>308</v>
      </c>
      <c r="B338" s="67" t="s">
        <v>286</v>
      </c>
      <c r="C338" s="67" t="s">
        <v>306</v>
      </c>
      <c r="D338" s="67" t="s">
        <v>307</v>
      </c>
      <c r="E338" s="296"/>
      <c r="F338" s="297">
        <v>360</v>
      </c>
    </row>
    <row r="339" spans="1:9" ht="12.75" customHeight="1">
      <c r="A339" s="54" t="s">
        <v>309</v>
      </c>
      <c r="B339" s="67" t="s">
        <v>35</v>
      </c>
      <c r="C339" s="67" t="s">
        <v>310</v>
      </c>
      <c r="D339" s="67"/>
      <c r="E339" s="296"/>
      <c r="F339" s="297">
        <v>210</v>
      </c>
      <c r="I339"/>
    </row>
    <row r="340" spans="1:9" ht="12.75">
      <c r="A340" s="58" t="s">
        <v>311</v>
      </c>
      <c r="B340" s="70" t="s">
        <v>35</v>
      </c>
      <c r="C340" s="70" t="s">
        <v>310</v>
      </c>
      <c r="D340" s="70"/>
      <c r="E340" s="309"/>
      <c r="F340" s="316">
        <v>230</v>
      </c>
      <c r="I340"/>
    </row>
    <row r="341" spans="1:9" ht="12.75" customHeight="1" hidden="1">
      <c r="A341" s="317" t="s">
        <v>312</v>
      </c>
      <c r="B341" s="317"/>
      <c r="C341" s="317"/>
      <c r="D341" s="20"/>
      <c r="E341" s="20"/>
      <c r="F341" s="20"/>
      <c r="I341"/>
    </row>
    <row r="342" spans="1:9" ht="12.75" customHeight="1" hidden="1">
      <c r="A342" s="318" t="s">
        <v>313</v>
      </c>
      <c r="B342" s="319" t="s">
        <v>1</v>
      </c>
      <c r="C342" s="320" t="s">
        <v>314</v>
      </c>
      <c r="D342" s="320" t="s">
        <v>315</v>
      </c>
      <c r="E342" s="320"/>
      <c r="F342" s="321" t="s">
        <v>316</v>
      </c>
      <c r="I342"/>
    </row>
    <row r="343" spans="1:9" ht="12.75" customHeight="1" hidden="1">
      <c r="A343" s="318"/>
      <c r="B343" s="319"/>
      <c r="C343" s="320"/>
      <c r="D343" s="320"/>
      <c r="E343" s="320"/>
      <c r="F343" s="321"/>
      <c r="I343"/>
    </row>
    <row r="344" spans="1:9" ht="12.75" customHeight="1" hidden="1">
      <c r="A344" s="318"/>
      <c r="B344" s="319"/>
      <c r="C344" s="320"/>
      <c r="D344" s="320"/>
      <c r="E344" s="320"/>
      <c r="F344" s="321"/>
      <c r="I344"/>
    </row>
    <row r="345" spans="1:9" ht="12.75" customHeight="1" hidden="1">
      <c r="A345" s="322"/>
      <c r="B345" s="323" t="s">
        <v>317</v>
      </c>
      <c r="C345" s="324"/>
      <c r="D345" s="325"/>
      <c r="E345" s="326"/>
      <c r="F345" s="326"/>
      <c r="I345"/>
    </row>
    <row r="346" spans="1:9" ht="12.75" customHeight="1" hidden="1">
      <c r="A346" s="322"/>
      <c r="B346" s="327" t="s">
        <v>318</v>
      </c>
      <c r="C346" s="328" t="s">
        <v>319</v>
      </c>
      <c r="D346" s="329" t="s">
        <v>320</v>
      </c>
      <c r="E346" s="329"/>
      <c r="F346" s="330" t="s">
        <v>321</v>
      </c>
      <c r="I346"/>
    </row>
    <row r="347" spans="1:9" ht="12.75" customHeight="1" hidden="1">
      <c r="A347" s="322"/>
      <c r="B347" s="327" t="s">
        <v>322</v>
      </c>
      <c r="C347" s="328" t="s">
        <v>319</v>
      </c>
      <c r="D347" s="329" t="s">
        <v>320</v>
      </c>
      <c r="E347" s="329"/>
      <c r="F347" s="330" t="s">
        <v>321</v>
      </c>
      <c r="I347"/>
    </row>
    <row r="348" spans="1:9" ht="12.75" customHeight="1" hidden="1">
      <c r="A348" s="322"/>
      <c r="B348" s="331" t="s">
        <v>323</v>
      </c>
      <c r="C348" s="328"/>
      <c r="D348" s="67"/>
      <c r="E348" s="332"/>
      <c r="F348" s="333"/>
      <c r="I348"/>
    </row>
    <row r="349" spans="1:9" ht="12.75" customHeight="1" hidden="1">
      <c r="A349" s="322"/>
      <c r="B349" s="327" t="s">
        <v>324</v>
      </c>
      <c r="C349" s="328" t="s">
        <v>319</v>
      </c>
      <c r="D349" s="334" t="s">
        <v>325</v>
      </c>
      <c r="E349" s="334"/>
      <c r="F349" s="330" t="s">
        <v>326</v>
      </c>
      <c r="I349"/>
    </row>
    <row r="350" spans="1:9" ht="12.75" customHeight="1" hidden="1">
      <c r="A350" s="322"/>
      <c r="B350" s="327" t="s">
        <v>327</v>
      </c>
      <c r="C350" s="328" t="s">
        <v>319</v>
      </c>
      <c r="D350" s="334" t="s">
        <v>328</v>
      </c>
      <c r="E350" s="334"/>
      <c r="F350" s="330" t="s">
        <v>329</v>
      </c>
      <c r="I350"/>
    </row>
    <row r="351" spans="1:9" ht="12.75" customHeight="1" hidden="1">
      <c r="A351" s="322"/>
      <c r="B351" s="327" t="s">
        <v>330</v>
      </c>
      <c r="C351" s="328" t="s">
        <v>319</v>
      </c>
      <c r="D351" s="334" t="s">
        <v>331</v>
      </c>
      <c r="E351" s="334"/>
      <c r="F351" s="330" t="s">
        <v>332</v>
      </c>
      <c r="I351"/>
    </row>
    <row r="352" spans="1:6" ht="12.75" customHeight="1" hidden="1">
      <c r="A352" s="322"/>
      <c r="B352" s="327" t="s">
        <v>219</v>
      </c>
      <c r="C352" s="328" t="s">
        <v>319</v>
      </c>
      <c r="D352" s="334" t="s">
        <v>333</v>
      </c>
      <c r="E352" s="334"/>
      <c r="F352" s="330" t="s">
        <v>334</v>
      </c>
    </row>
    <row r="353" spans="1:6" ht="12.75" customHeight="1" hidden="1">
      <c r="A353" s="322"/>
      <c r="B353" s="327" t="s">
        <v>220</v>
      </c>
      <c r="C353" s="328" t="s">
        <v>319</v>
      </c>
      <c r="D353" s="334" t="s">
        <v>335</v>
      </c>
      <c r="E353" s="334"/>
      <c r="F353" s="330" t="s">
        <v>336</v>
      </c>
    </row>
    <row r="354" spans="1:6" ht="12.75" customHeight="1" hidden="1">
      <c r="A354" s="322"/>
      <c r="B354" s="327" t="s">
        <v>337</v>
      </c>
      <c r="C354" s="328" t="s">
        <v>319</v>
      </c>
      <c r="D354" s="334" t="s">
        <v>338</v>
      </c>
      <c r="E354" s="334"/>
      <c r="F354" s="330" t="s">
        <v>339</v>
      </c>
    </row>
    <row r="355" ht="12.75" hidden="1"/>
    <row r="356" spans="1:6" ht="17.25">
      <c r="A356" s="80" t="s">
        <v>340</v>
      </c>
      <c r="B356" s="335" t="s">
        <v>341</v>
      </c>
      <c r="C356" s="335"/>
      <c r="D356" s="335"/>
      <c r="E356" s="83"/>
      <c r="F356" s="336"/>
    </row>
    <row r="357" spans="1:9" ht="24" customHeight="1">
      <c r="A357" s="337" t="s">
        <v>342</v>
      </c>
      <c r="B357" s="338"/>
      <c r="C357" s="338"/>
      <c r="D357" s="338"/>
      <c r="E357" s="338"/>
      <c r="F357" s="339" t="s">
        <v>343</v>
      </c>
      <c r="I357"/>
    </row>
    <row r="358" spans="1:9" ht="12.75">
      <c r="A358" s="340" t="s">
        <v>344</v>
      </c>
      <c r="B358" s="341"/>
      <c r="C358" s="341"/>
      <c r="D358" s="341"/>
      <c r="E358" s="341"/>
      <c r="F358" s="342">
        <v>2850</v>
      </c>
      <c r="I358"/>
    </row>
    <row r="359" spans="1:9" ht="12.75">
      <c r="A359" s="343" t="s">
        <v>345</v>
      </c>
      <c r="B359" s="344"/>
      <c r="C359" s="344"/>
      <c r="D359" s="344"/>
      <c r="E359" s="344"/>
      <c r="F359" s="345">
        <v>3000</v>
      </c>
      <c r="I359"/>
    </row>
    <row r="360" spans="1:9" ht="17.25">
      <c r="A360" s="346" t="s">
        <v>346</v>
      </c>
      <c r="B360" s="346"/>
      <c r="C360" s="346"/>
      <c r="D360" s="346"/>
      <c r="E360" s="346"/>
      <c r="F360" s="346"/>
      <c r="I360"/>
    </row>
    <row r="361" spans="1:9" ht="13.5">
      <c r="A361" s="347" t="s">
        <v>347</v>
      </c>
      <c r="B361" s="347"/>
      <c r="C361" s="347"/>
      <c r="D361" s="348"/>
      <c r="E361" s="348"/>
      <c r="F361" s="342">
        <v>633</v>
      </c>
      <c r="I361"/>
    </row>
    <row r="362" spans="1:9" ht="13.5">
      <c r="A362" s="349" t="s">
        <v>348</v>
      </c>
      <c r="B362" s="349"/>
      <c r="C362" s="349"/>
      <c r="D362" s="350"/>
      <c r="E362" s="350"/>
      <c r="F362" s="351">
        <v>422</v>
      </c>
      <c r="I362"/>
    </row>
    <row r="363" spans="1:9" ht="13.5">
      <c r="A363" s="349" t="s">
        <v>349</v>
      </c>
      <c r="B363" s="349"/>
      <c r="C363" s="349"/>
      <c r="D363" s="350"/>
      <c r="E363" s="350"/>
      <c r="F363" s="351">
        <v>465</v>
      </c>
      <c r="I363"/>
    </row>
    <row r="364" spans="1:9" ht="13.5">
      <c r="A364" s="349" t="s">
        <v>350</v>
      </c>
      <c r="B364" s="349"/>
      <c r="C364" s="349"/>
      <c r="D364" s="350"/>
      <c r="E364" s="350"/>
      <c r="F364" s="351">
        <v>633</v>
      </c>
      <c r="I364"/>
    </row>
    <row r="365" spans="1:9" ht="13.5">
      <c r="A365" s="349" t="s">
        <v>351</v>
      </c>
      <c r="B365" s="349"/>
      <c r="C365" s="349"/>
      <c r="D365" s="350"/>
      <c r="E365" s="350"/>
      <c r="F365" s="351">
        <v>422</v>
      </c>
      <c r="I365"/>
    </row>
    <row r="366" spans="1:9" ht="13.5">
      <c r="A366" s="349" t="s">
        <v>352</v>
      </c>
      <c r="B366" s="349"/>
      <c r="C366" s="349"/>
      <c r="D366" s="350"/>
      <c r="E366" s="350"/>
      <c r="F366" s="351">
        <v>1456</v>
      </c>
      <c r="I366"/>
    </row>
    <row r="367" spans="1:9" ht="13.5">
      <c r="A367" s="349" t="s">
        <v>353</v>
      </c>
      <c r="B367" s="349"/>
      <c r="C367" s="349"/>
      <c r="D367" s="350"/>
      <c r="E367" s="350"/>
      <c r="F367" s="351">
        <v>1664</v>
      </c>
      <c r="I367"/>
    </row>
    <row r="368" spans="1:9" ht="13.5">
      <c r="A368" s="349" t="s">
        <v>354</v>
      </c>
      <c r="B368" s="349"/>
      <c r="C368" s="349"/>
      <c r="D368" s="350"/>
      <c r="E368" s="350"/>
      <c r="F368" s="351">
        <v>1664</v>
      </c>
      <c r="I368"/>
    </row>
    <row r="369" spans="1:9" ht="13.5">
      <c r="A369" s="349" t="s">
        <v>355</v>
      </c>
      <c r="B369" s="349"/>
      <c r="C369" s="349"/>
      <c r="D369" s="350"/>
      <c r="E369" s="350"/>
      <c r="F369" s="351">
        <v>2704</v>
      </c>
      <c r="I369"/>
    </row>
    <row r="370" spans="1:6" ht="15">
      <c r="A370" s="349" t="s">
        <v>356</v>
      </c>
      <c r="B370" s="349"/>
      <c r="C370" s="349"/>
      <c r="D370" s="350"/>
      <c r="E370" s="350"/>
      <c r="F370" s="351">
        <v>998</v>
      </c>
    </row>
    <row r="371" spans="1:6" ht="15">
      <c r="A371" s="349" t="s">
        <v>357</v>
      </c>
      <c r="B371" s="349"/>
      <c r="C371" s="349"/>
      <c r="D371" s="350"/>
      <c r="E371" s="350"/>
      <c r="F371" s="351">
        <v>1330</v>
      </c>
    </row>
    <row r="372" spans="1:6" ht="15">
      <c r="A372" s="352" t="s">
        <v>358</v>
      </c>
      <c r="B372" s="352"/>
      <c r="C372" s="352"/>
      <c r="D372" s="353"/>
      <c r="E372" s="353"/>
      <c r="F372" s="345">
        <v>1872</v>
      </c>
    </row>
  </sheetData>
  <mergeCells count="50">
    <mergeCell ref="A4:A5"/>
    <mergeCell ref="B4:B5"/>
    <mergeCell ref="A50:F50"/>
    <mergeCell ref="D146:F146"/>
    <mergeCell ref="A157:F157"/>
    <mergeCell ref="A195:F195"/>
    <mergeCell ref="A196:F196"/>
    <mergeCell ref="A197:F197"/>
    <mergeCell ref="I243:I244"/>
    <mergeCell ref="I245:I246"/>
    <mergeCell ref="B246:B247"/>
    <mergeCell ref="C246:C247"/>
    <mergeCell ref="D246:D247"/>
    <mergeCell ref="E246:E247"/>
    <mergeCell ref="F246:F247"/>
    <mergeCell ref="B248:B249"/>
    <mergeCell ref="C248:C249"/>
    <mergeCell ref="D248:D249"/>
    <mergeCell ref="E248:E249"/>
    <mergeCell ref="F248:F249"/>
    <mergeCell ref="A263:F263"/>
    <mergeCell ref="A332:F332"/>
    <mergeCell ref="A341:C341"/>
    <mergeCell ref="A342:A344"/>
    <mergeCell ref="B342:B344"/>
    <mergeCell ref="C342:C344"/>
    <mergeCell ref="D342:E344"/>
    <mergeCell ref="F342:F344"/>
    <mergeCell ref="D346:E346"/>
    <mergeCell ref="D347:E347"/>
    <mergeCell ref="D349:E349"/>
    <mergeCell ref="D350:E350"/>
    <mergeCell ref="D351:E351"/>
    <mergeCell ref="D352:E352"/>
    <mergeCell ref="D353:E353"/>
    <mergeCell ref="D354:E354"/>
    <mergeCell ref="B356:D356"/>
    <mergeCell ref="A360:F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</mergeCells>
  <printOptions/>
  <pageMargins left="0.39375" right="0.393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42" sqref="B42"/>
    </sheetView>
  </sheetViews>
  <sheetFormatPr defaultColWidth="9.140625" defaultRowHeight="12.75"/>
  <cols>
    <col min="1" max="1" width="3.00390625" style="354" customWidth="1"/>
    <col min="2" max="2" width="35.28125" style="355" customWidth="1"/>
    <col min="3" max="4" width="9.140625" style="354" customWidth="1"/>
    <col min="5" max="7" width="9.28125" style="354" customWidth="1"/>
    <col min="8" max="16384" width="9.140625" style="354" customWidth="1"/>
  </cols>
  <sheetData>
    <row r="1" spans="2:7" ht="24" customHeight="1">
      <c r="B1" s="356" t="s">
        <v>359</v>
      </c>
      <c r="C1" s="356"/>
      <c r="D1" s="356"/>
      <c r="E1" s="356"/>
      <c r="F1" s="356"/>
      <c r="G1" s="356"/>
    </row>
    <row r="2" spans="5:7" ht="12.75">
      <c r="E2" s="357"/>
      <c r="F2" s="357"/>
      <c r="G2" s="357"/>
    </row>
    <row r="3" spans="5:7" ht="12.75">
      <c r="E3" s="357"/>
      <c r="F3" s="357"/>
      <c r="G3" s="357"/>
    </row>
    <row r="4" spans="1:7" ht="12.75">
      <c r="A4" s="358" t="s">
        <v>360</v>
      </c>
      <c r="B4" s="359" t="s">
        <v>1</v>
      </c>
      <c r="C4" s="358" t="s">
        <v>361</v>
      </c>
      <c r="D4" s="360" t="s">
        <v>362</v>
      </c>
      <c r="E4" s="360" t="s">
        <v>363</v>
      </c>
      <c r="F4" s="361" t="s">
        <v>364</v>
      </c>
      <c r="G4" s="360" t="s">
        <v>365</v>
      </c>
    </row>
    <row r="5" spans="1:7" ht="12.75">
      <c r="A5" s="362"/>
      <c r="B5" s="363"/>
      <c r="C5" s="362"/>
      <c r="D5" s="362"/>
      <c r="E5" s="364"/>
      <c r="F5" s="365">
        <v>0.1</v>
      </c>
      <c r="G5" s="366">
        <v>0.15</v>
      </c>
    </row>
    <row r="6" spans="1:7" ht="24.75">
      <c r="A6" s="367">
        <v>1</v>
      </c>
      <c r="B6" s="368" t="s">
        <v>366</v>
      </c>
      <c r="C6" s="369" t="s">
        <v>367</v>
      </c>
      <c r="D6" s="370">
        <v>495</v>
      </c>
      <c r="E6" s="371">
        <v>470.25</v>
      </c>
      <c r="F6" s="372">
        <v>445.5</v>
      </c>
      <c r="G6" s="373">
        <v>420.75</v>
      </c>
    </row>
    <row r="7" spans="1:7" ht="12.75">
      <c r="A7" s="374">
        <v>2</v>
      </c>
      <c r="B7" s="375" t="s">
        <v>368</v>
      </c>
      <c r="C7" s="376" t="s">
        <v>319</v>
      </c>
      <c r="D7" s="377">
        <v>559</v>
      </c>
      <c r="E7" s="373">
        <v>531.05</v>
      </c>
      <c r="F7" s="372">
        <v>503.1</v>
      </c>
      <c r="G7" s="373">
        <v>475.15</v>
      </c>
    </row>
    <row r="8" spans="1:7" ht="12.75">
      <c r="A8" s="374">
        <v>3</v>
      </c>
      <c r="B8" s="375" t="s">
        <v>369</v>
      </c>
      <c r="C8" s="376" t="s">
        <v>319</v>
      </c>
      <c r="D8" s="377">
        <v>581</v>
      </c>
      <c r="E8" s="373">
        <v>551.95</v>
      </c>
      <c r="F8" s="372">
        <v>522.9</v>
      </c>
      <c r="G8" s="373">
        <v>493.85</v>
      </c>
    </row>
    <row r="9" spans="1:7" ht="24.75">
      <c r="A9" s="378">
        <v>4</v>
      </c>
      <c r="B9" s="375" t="s">
        <v>370</v>
      </c>
      <c r="C9" s="376" t="s">
        <v>367</v>
      </c>
      <c r="D9" s="377">
        <v>473</v>
      </c>
      <c r="E9" s="373">
        <v>449.35</v>
      </c>
      <c r="F9" s="372">
        <v>425.7</v>
      </c>
      <c r="G9" s="373">
        <v>402.05</v>
      </c>
    </row>
    <row r="10" spans="1:7" ht="12.75">
      <c r="A10" s="374">
        <v>5</v>
      </c>
      <c r="B10" s="379" t="s">
        <v>371</v>
      </c>
      <c r="C10" s="376" t="s">
        <v>372</v>
      </c>
      <c r="D10" s="377">
        <v>424</v>
      </c>
      <c r="E10" s="373">
        <v>402.8</v>
      </c>
      <c r="F10" s="372">
        <v>381.6</v>
      </c>
      <c r="G10" s="373">
        <v>360.4</v>
      </c>
    </row>
    <row r="11" spans="1:7" ht="12.75">
      <c r="A11" s="374">
        <v>6</v>
      </c>
      <c r="B11" s="379" t="s">
        <v>373</v>
      </c>
      <c r="C11" s="376" t="s">
        <v>372</v>
      </c>
      <c r="D11" s="377">
        <v>507</v>
      </c>
      <c r="E11" s="373">
        <v>481.65</v>
      </c>
      <c r="F11" s="372">
        <v>456.3</v>
      </c>
      <c r="G11" s="373">
        <v>430.95</v>
      </c>
    </row>
    <row r="12" spans="1:7" ht="12.75">
      <c r="A12" s="374">
        <v>7</v>
      </c>
      <c r="B12" s="379" t="s">
        <v>374</v>
      </c>
      <c r="C12" s="376" t="s">
        <v>372</v>
      </c>
      <c r="D12" s="377">
        <v>581</v>
      </c>
      <c r="E12" s="373">
        <v>551.95</v>
      </c>
      <c r="F12" s="372">
        <v>522.9</v>
      </c>
      <c r="G12" s="373">
        <v>493.85</v>
      </c>
    </row>
    <row r="13" spans="1:7" ht="12.75">
      <c r="A13" s="378">
        <v>8</v>
      </c>
      <c r="B13" s="379" t="s">
        <v>375</v>
      </c>
      <c r="C13" s="376" t="s">
        <v>372</v>
      </c>
      <c r="D13" s="377">
        <v>547</v>
      </c>
      <c r="E13" s="373">
        <v>519.65</v>
      </c>
      <c r="F13" s="372">
        <v>492.3</v>
      </c>
      <c r="G13" s="373">
        <v>464.95</v>
      </c>
    </row>
    <row r="14" spans="1:7" ht="12.75">
      <c r="A14" s="374">
        <v>9</v>
      </c>
      <c r="B14" s="379" t="s">
        <v>376</v>
      </c>
      <c r="C14" s="376" t="s">
        <v>372</v>
      </c>
      <c r="D14" s="377">
        <v>547</v>
      </c>
      <c r="E14" s="373">
        <v>519.65</v>
      </c>
      <c r="F14" s="372">
        <v>492.3</v>
      </c>
      <c r="G14" s="373">
        <v>464.95</v>
      </c>
    </row>
    <row r="15" spans="1:7" ht="12.75">
      <c r="A15" s="374">
        <v>10</v>
      </c>
      <c r="B15" s="379" t="s">
        <v>377</v>
      </c>
      <c r="C15" s="376" t="s">
        <v>372</v>
      </c>
      <c r="D15" s="377">
        <v>559</v>
      </c>
      <c r="E15" s="373">
        <v>531.05</v>
      </c>
      <c r="F15" s="372">
        <v>503.1</v>
      </c>
      <c r="G15" s="373">
        <v>475.15</v>
      </c>
    </row>
    <row r="16" spans="1:7" ht="12.75">
      <c r="A16" s="374">
        <v>11</v>
      </c>
      <c r="B16" s="379" t="s">
        <v>378</v>
      </c>
      <c r="C16" s="376" t="s">
        <v>372</v>
      </c>
      <c r="D16" s="377">
        <v>633</v>
      </c>
      <c r="E16" s="373">
        <v>601.35</v>
      </c>
      <c r="F16" s="372">
        <v>569.7</v>
      </c>
      <c r="G16" s="373">
        <v>538.05</v>
      </c>
    </row>
    <row r="17" spans="1:7" ht="12.75">
      <c r="A17" s="378">
        <v>12</v>
      </c>
      <c r="B17" s="379" t="s">
        <v>379</v>
      </c>
      <c r="C17" s="376" t="s">
        <v>372</v>
      </c>
      <c r="D17" s="377">
        <v>225</v>
      </c>
      <c r="E17" s="373">
        <v>213.75</v>
      </c>
      <c r="F17" s="372">
        <v>202.5</v>
      </c>
      <c r="G17" s="373">
        <v>191.25</v>
      </c>
    </row>
    <row r="18" spans="1:7" ht="12.75">
      <c r="A18" s="374">
        <v>13</v>
      </c>
      <c r="B18" s="379" t="s">
        <v>380</v>
      </c>
      <c r="C18" s="376" t="s">
        <v>372</v>
      </c>
      <c r="D18" s="377">
        <v>237</v>
      </c>
      <c r="E18" s="373">
        <v>225.15</v>
      </c>
      <c r="F18" s="372">
        <v>213.3</v>
      </c>
      <c r="G18" s="373">
        <v>201.45</v>
      </c>
    </row>
    <row r="19" spans="1:7" ht="12.75">
      <c r="A19" s="374">
        <v>14</v>
      </c>
      <c r="B19" s="379" t="s">
        <v>381</v>
      </c>
      <c r="C19" s="376" t="s">
        <v>372</v>
      </c>
      <c r="D19" s="377">
        <v>606</v>
      </c>
      <c r="E19" s="373">
        <v>575.7</v>
      </c>
      <c r="F19" s="372">
        <v>545.4</v>
      </c>
      <c r="G19" s="373">
        <v>515.1</v>
      </c>
    </row>
    <row r="20" spans="1:7" ht="12.75">
      <c r="A20" s="374">
        <v>15</v>
      </c>
      <c r="B20" s="379" t="s">
        <v>382</v>
      </c>
      <c r="C20" s="376" t="s">
        <v>372</v>
      </c>
      <c r="D20" s="377">
        <v>485</v>
      </c>
      <c r="E20" s="373">
        <v>460.75</v>
      </c>
      <c r="F20" s="372">
        <v>436.5</v>
      </c>
      <c r="G20" s="373">
        <v>412.25</v>
      </c>
    </row>
    <row r="21" spans="1:7" ht="12.75">
      <c r="A21" s="378">
        <v>16</v>
      </c>
      <c r="B21" s="380" t="s">
        <v>383</v>
      </c>
      <c r="C21" s="376" t="s">
        <v>372</v>
      </c>
      <c r="D21" s="377">
        <v>736</v>
      </c>
      <c r="E21" s="373">
        <v>699.2</v>
      </c>
      <c r="F21" s="372">
        <v>662.4</v>
      </c>
      <c r="G21" s="373">
        <v>625.6</v>
      </c>
    </row>
    <row r="22" spans="1:7" ht="24.75">
      <c r="A22" s="374">
        <v>17</v>
      </c>
      <c r="B22" s="380" t="s">
        <v>384</v>
      </c>
      <c r="C22" s="381" t="s">
        <v>385</v>
      </c>
      <c r="D22" s="382">
        <v>501</v>
      </c>
      <c r="E22" s="373">
        <v>475.95</v>
      </c>
      <c r="F22" s="372">
        <v>450.9</v>
      </c>
      <c r="G22" s="373">
        <v>425.85</v>
      </c>
    </row>
    <row r="23" spans="1:7" ht="24.75">
      <c r="A23" s="374">
        <v>18</v>
      </c>
      <c r="B23" s="380" t="s">
        <v>386</v>
      </c>
      <c r="C23" s="376" t="s">
        <v>372</v>
      </c>
      <c r="D23" s="377">
        <v>447</v>
      </c>
      <c r="E23" s="373">
        <v>424.65</v>
      </c>
      <c r="F23" s="372">
        <v>402.3</v>
      </c>
      <c r="G23" s="373">
        <v>379.95</v>
      </c>
    </row>
    <row r="24" spans="1:7" ht="24.75">
      <c r="A24" s="374">
        <v>19</v>
      </c>
      <c r="B24" s="380" t="s">
        <v>387</v>
      </c>
      <c r="C24" s="376" t="s">
        <v>372</v>
      </c>
      <c r="D24" s="377">
        <v>4200</v>
      </c>
      <c r="E24" s="373">
        <v>3990</v>
      </c>
      <c r="F24" s="372">
        <v>3780</v>
      </c>
      <c r="G24" s="373">
        <v>3570</v>
      </c>
    </row>
    <row r="25" spans="1:7" ht="24.75">
      <c r="A25" s="383">
        <v>20</v>
      </c>
      <c r="B25" s="384" t="s">
        <v>388</v>
      </c>
      <c r="C25" s="385" t="s">
        <v>372</v>
      </c>
      <c r="D25" s="386">
        <v>179</v>
      </c>
      <c r="E25" s="387">
        <v>170.05</v>
      </c>
      <c r="F25" s="388">
        <v>161.1</v>
      </c>
      <c r="G25" s="387">
        <v>152.15</v>
      </c>
    </row>
  </sheetData>
  <mergeCells count="1">
    <mergeCell ref="B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3" sqref="A13"/>
    </sheetView>
  </sheetViews>
  <sheetFormatPr defaultColWidth="9.140625" defaultRowHeight="12.75"/>
  <cols>
    <col min="1" max="1" width="14.28125" style="0" customWidth="1"/>
    <col min="2" max="2" width="55.8515625" style="0" customWidth="1"/>
  </cols>
  <sheetData>
    <row r="1" spans="1:4" ht="19.5">
      <c r="A1" s="389" t="s">
        <v>389</v>
      </c>
      <c r="B1" s="389"/>
      <c r="C1" s="390"/>
      <c r="D1" s="390"/>
    </row>
    <row r="2" spans="1:4" ht="15">
      <c r="A2" s="391" t="s">
        <v>1</v>
      </c>
      <c r="B2" s="392" t="s">
        <v>390</v>
      </c>
      <c r="C2" s="393" t="s">
        <v>361</v>
      </c>
      <c r="D2" s="393" t="s">
        <v>316</v>
      </c>
    </row>
    <row r="3" spans="1:4" ht="27.75" customHeight="1">
      <c r="A3" s="394" t="s">
        <v>391</v>
      </c>
      <c r="B3" s="395" t="s">
        <v>392</v>
      </c>
      <c r="C3" s="396" t="s">
        <v>393</v>
      </c>
      <c r="D3" s="397">
        <v>305</v>
      </c>
    </row>
    <row r="4" spans="1:4" ht="12.75">
      <c r="A4" s="394"/>
      <c r="B4" s="395" t="s">
        <v>394</v>
      </c>
      <c r="C4" s="396" t="s">
        <v>393</v>
      </c>
      <c r="D4" s="397">
        <v>321</v>
      </c>
    </row>
    <row r="5" spans="1:4" ht="12.75">
      <c r="A5" s="394" t="s">
        <v>395</v>
      </c>
      <c r="B5" s="395" t="s">
        <v>396</v>
      </c>
      <c r="C5" s="396" t="s">
        <v>393</v>
      </c>
      <c r="D5" s="397">
        <v>348</v>
      </c>
    </row>
    <row r="6" spans="1:4" ht="12.75">
      <c r="A6" s="394"/>
      <c r="B6" s="395" t="s">
        <v>397</v>
      </c>
      <c r="C6" s="396" t="s">
        <v>393</v>
      </c>
      <c r="D6" s="397">
        <v>379.9</v>
      </c>
    </row>
    <row r="7" spans="1:4" ht="12.75">
      <c r="A7" s="394"/>
      <c r="B7" s="395" t="s">
        <v>398</v>
      </c>
      <c r="C7" s="396" t="s">
        <v>393</v>
      </c>
      <c r="D7" s="397">
        <v>403</v>
      </c>
    </row>
    <row r="8" spans="1:4" ht="12.75">
      <c r="A8" s="398" t="s">
        <v>399</v>
      </c>
      <c r="B8" s="395" t="s">
        <v>400</v>
      </c>
      <c r="C8" s="396" t="s">
        <v>393</v>
      </c>
      <c r="D8" s="397">
        <v>388</v>
      </c>
    </row>
    <row r="9" spans="1:4" ht="12.75">
      <c r="A9" s="394" t="s">
        <v>401</v>
      </c>
      <c r="B9" s="395" t="s">
        <v>402</v>
      </c>
      <c r="C9" s="396" t="s">
        <v>393</v>
      </c>
      <c r="D9" s="397">
        <v>400</v>
      </c>
    </row>
    <row r="10" spans="1:4" ht="24.75">
      <c r="A10" s="394"/>
      <c r="B10" s="395" t="s">
        <v>403</v>
      </c>
      <c r="C10" s="396" t="s">
        <v>393</v>
      </c>
      <c r="D10" s="397">
        <v>419</v>
      </c>
    </row>
    <row r="11" spans="1:4" ht="24.75">
      <c r="A11" s="394"/>
      <c r="B11" s="395" t="s">
        <v>404</v>
      </c>
      <c r="C11" s="396" t="s">
        <v>393</v>
      </c>
      <c r="D11" s="397">
        <v>435</v>
      </c>
    </row>
    <row r="12" spans="1:4" ht="12.75">
      <c r="A12" s="398" t="s">
        <v>405</v>
      </c>
      <c r="B12" s="395" t="s">
        <v>406</v>
      </c>
      <c r="C12" s="396" t="s">
        <v>393</v>
      </c>
      <c r="D12" s="397">
        <v>419</v>
      </c>
    </row>
    <row r="13" spans="1:4" ht="12.75">
      <c r="A13" s="399" t="s">
        <v>407</v>
      </c>
      <c r="B13" s="399"/>
      <c r="C13" s="396" t="s">
        <v>408</v>
      </c>
      <c r="D13" s="397">
        <v>2404</v>
      </c>
    </row>
    <row r="14" spans="1:4" ht="12.75">
      <c r="A14" s="399" t="s">
        <v>409</v>
      </c>
      <c r="B14" s="399"/>
      <c r="C14" s="396" t="s">
        <v>410</v>
      </c>
      <c r="D14" s="397">
        <v>2404</v>
      </c>
    </row>
    <row r="15" spans="1:4" ht="12.75">
      <c r="A15" s="399" t="s">
        <v>411</v>
      </c>
      <c r="B15" s="399"/>
      <c r="C15" s="396" t="s">
        <v>410</v>
      </c>
      <c r="D15" s="397">
        <v>1745</v>
      </c>
    </row>
    <row r="16" spans="1:4" ht="12.75">
      <c r="A16" s="399" t="s">
        <v>412</v>
      </c>
      <c r="B16" s="399"/>
      <c r="C16" s="396" t="s">
        <v>410</v>
      </c>
      <c r="D16" s="397">
        <v>1919</v>
      </c>
    </row>
    <row r="17" spans="1:4" ht="12.75">
      <c r="A17" s="399" t="s">
        <v>413</v>
      </c>
      <c r="B17" s="399"/>
      <c r="C17" s="396" t="s">
        <v>410</v>
      </c>
      <c r="D17" s="397">
        <v>1305</v>
      </c>
    </row>
    <row r="18" spans="1:4" ht="12.75">
      <c r="A18" s="399" t="s">
        <v>414</v>
      </c>
      <c r="B18" s="399"/>
      <c r="C18" s="396" t="s">
        <v>239</v>
      </c>
      <c r="D18" s="397">
        <v>225</v>
      </c>
    </row>
    <row r="19" spans="1:4" ht="12.75">
      <c r="A19" s="399" t="s">
        <v>415</v>
      </c>
      <c r="B19" s="399"/>
      <c r="C19" s="396" t="s">
        <v>251</v>
      </c>
      <c r="D19" s="397">
        <v>1012</v>
      </c>
    </row>
    <row r="20" spans="1:4" ht="12.75">
      <c r="A20" s="399" t="s">
        <v>416</v>
      </c>
      <c r="B20" s="399"/>
      <c r="C20" s="396" t="s">
        <v>251</v>
      </c>
      <c r="D20" s="397">
        <v>2793</v>
      </c>
    </row>
    <row r="21" spans="2:4" ht="12.75">
      <c r="B21" s="400"/>
      <c r="D21" s="401"/>
    </row>
    <row r="22" spans="2:4" ht="12.75">
      <c r="B22" s="400"/>
      <c r="D22" s="401"/>
    </row>
    <row r="23" spans="2:4" ht="12.75">
      <c r="B23" s="400"/>
      <c r="D23" s="401"/>
    </row>
  </sheetData>
  <mergeCells count="12">
    <mergeCell ref="A1:B1"/>
    <mergeCell ref="A3:A4"/>
    <mergeCell ref="A5:A7"/>
    <mergeCell ref="A9:A11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U22"/>
  <sheetViews>
    <sheetView tabSelected="1" workbookViewId="0" topLeftCell="A16">
      <selection activeCell="G11" sqref="G11"/>
    </sheetView>
  </sheetViews>
  <sheetFormatPr defaultColWidth="9.140625" defaultRowHeight="12.75"/>
  <cols>
    <col min="1" max="1" width="22.140625" style="0" customWidth="1"/>
    <col min="4" max="4" width="13.00390625" style="0" customWidth="1"/>
    <col min="5" max="5" width="14.7109375" style="0" customWidth="1"/>
    <col min="6" max="6" width="14.00390625" style="0" customWidth="1"/>
    <col min="7" max="7" width="11.7109375" style="0" customWidth="1"/>
    <col min="8" max="8" width="11.421875" style="0" customWidth="1"/>
    <col min="9" max="9" width="11.00390625" style="0" customWidth="1"/>
    <col min="10" max="10" width="13.57421875" style="0" customWidth="1"/>
    <col min="11" max="11" width="11.57421875" style="0" customWidth="1"/>
    <col min="12" max="12" width="13.140625" style="0" customWidth="1"/>
    <col min="13" max="13" width="13.421875" style="0" customWidth="1"/>
    <col min="14" max="14" width="14.140625" style="0" customWidth="1"/>
    <col min="15" max="15" width="16.00390625" style="0" customWidth="1"/>
    <col min="16" max="16" width="16.140625" style="0" customWidth="1"/>
  </cols>
  <sheetData>
    <row r="7" ht="39">
      <c r="E7" s="402" t="s">
        <v>417</v>
      </c>
    </row>
    <row r="9" ht="12.75">
      <c r="F9" s="403" t="s">
        <v>418</v>
      </c>
    </row>
    <row r="12" spans="4:16" ht="12.75"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 t="s">
        <v>419</v>
      </c>
    </row>
    <row r="13" spans="1:16" ht="17.25">
      <c r="A13" s="405" t="s">
        <v>420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</row>
    <row r="14" spans="1:16" ht="29.25" customHeight="1">
      <c r="A14" s="406" t="s">
        <v>421</v>
      </c>
      <c r="B14" s="407" t="s">
        <v>422</v>
      </c>
      <c r="C14" s="408" t="s">
        <v>423</v>
      </c>
      <c r="D14" s="408" t="s">
        <v>424</v>
      </c>
      <c r="E14" s="408" t="s">
        <v>425</v>
      </c>
      <c r="F14" s="408" t="s">
        <v>426</v>
      </c>
      <c r="G14" s="408" t="s">
        <v>427</v>
      </c>
      <c r="H14" s="408" t="s">
        <v>428</v>
      </c>
      <c r="I14" s="408" t="s">
        <v>429</v>
      </c>
      <c r="J14" s="408" t="s">
        <v>430</v>
      </c>
      <c r="K14" s="408" t="s">
        <v>431</v>
      </c>
      <c r="L14" s="408" t="s">
        <v>432</v>
      </c>
      <c r="M14" s="408" t="s">
        <v>433</v>
      </c>
      <c r="N14" s="408" t="s">
        <v>434</v>
      </c>
      <c r="O14" s="408" t="s">
        <v>435</v>
      </c>
      <c r="P14" s="409" t="s">
        <v>436</v>
      </c>
    </row>
    <row r="15" spans="1:16" ht="13.5" customHeight="1">
      <c r="A15" s="410"/>
      <c r="B15" s="410"/>
      <c r="C15" s="411" t="s">
        <v>437</v>
      </c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</row>
    <row r="16" spans="1:21" ht="14.25" customHeight="1">
      <c r="A16" s="412" t="s">
        <v>438</v>
      </c>
      <c r="B16" s="413" t="s">
        <v>439</v>
      </c>
      <c r="C16" s="414">
        <v>204</v>
      </c>
      <c r="D16" s="414">
        <v>204</v>
      </c>
      <c r="E16" s="414">
        <v>216</v>
      </c>
      <c r="F16" s="414">
        <v>216</v>
      </c>
      <c r="G16" s="414">
        <v>227</v>
      </c>
      <c r="H16" s="414">
        <v>227</v>
      </c>
      <c r="I16" s="414">
        <v>324</v>
      </c>
      <c r="J16" s="414">
        <v>237</v>
      </c>
      <c r="K16" s="414">
        <v>261</v>
      </c>
      <c r="L16" s="414">
        <v>269</v>
      </c>
      <c r="M16" s="414">
        <v>362</v>
      </c>
      <c r="N16" s="414">
        <v>374</v>
      </c>
      <c r="O16" s="414">
        <v>362</v>
      </c>
      <c r="P16" s="415">
        <v>374</v>
      </c>
      <c r="Q16" s="416"/>
      <c r="R16" s="416"/>
      <c r="S16" s="416"/>
      <c r="T16" s="416"/>
      <c r="U16" s="416"/>
    </row>
    <row r="17" spans="1:21" ht="13.5">
      <c r="A17" s="412" t="s">
        <v>440</v>
      </c>
      <c r="B17" s="413" t="s">
        <v>439</v>
      </c>
      <c r="C17" s="414">
        <f>C16</f>
        <v>204</v>
      </c>
      <c r="D17" s="414">
        <f>D16</f>
        <v>204</v>
      </c>
      <c r="E17" s="414">
        <f>E16</f>
        <v>216</v>
      </c>
      <c r="F17" s="414">
        <f>F16</f>
        <v>216</v>
      </c>
      <c r="G17" s="414">
        <f>G16</f>
        <v>227</v>
      </c>
      <c r="H17" s="414">
        <f>H16</f>
        <v>227</v>
      </c>
      <c r="I17" s="414" t="s">
        <v>441</v>
      </c>
      <c r="J17" s="414">
        <f>J16</f>
        <v>237</v>
      </c>
      <c r="K17" s="414">
        <f>K16</f>
        <v>261</v>
      </c>
      <c r="L17" s="414">
        <f>L16</f>
        <v>269</v>
      </c>
      <c r="M17" s="414">
        <f>M16</f>
        <v>362</v>
      </c>
      <c r="N17" s="414">
        <f>N16</f>
        <v>374</v>
      </c>
      <c r="O17" s="414">
        <f>O16</f>
        <v>362</v>
      </c>
      <c r="P17" s="415">
        <f>P16</f>
        <v>374</v>
      </c>
      <c r="Q17" s="416"/>
      <c r="R17" s="416"/>
      <c r="S17" s="416"/>
      <c r="T17" s="416"/>
      <c r="U17" s="416"/>
    </row>
    <row r="18" spans="1:21" ht="13.5">
      <c r="A18" s="412" t="s">
        <v>442</v>
      </c>
      <c r="B18" s="413" t="s">
        <v>439</v>
      </c>
      <c r="C18" s="414">
        <v>215</v>
      </c>
      <c r="D18" s="414">
        <v>215</v>
      </c>
      <c r="E18" s="414">
        <v>225</v>
      </c>
      <c r="F18" s="414">
        <v>225</v>
      </c>
      <c r="G18" s="414">
        <v>237</v>
      </c>
      <c r="H18" s="414">
        <v>237</v>
      </c>
      <c r="I18" s="414">
        <v>338</v>
      </c>
      <c r="J18" s="414">
        <v>247</v>
      </c>
      <c r="K18" s="414">
        <v>273</v>
      </c>
      <c r="L18" s="414">
        <v>282</v>
      </c>
      <c r="M18" s="414">
        <v>377</v>
      </c>
      <c r="N18" s="414">
        <v>390</v>
      </c>
      <c r="O18" s="414">
        <v>377</v>
      </c>
      <c r="P18" s="415">
        <v>390</v>
      </c>
      <c r="Q18" s="416"/>
      <c r="R18" s="416"/>
      <c r="S18" s="416"/>
      <c r="T18" s="416"/>
      <c r="U18" s="416"/>
    </row>
    <row r="19" spans="1:21" ht="13.5">
      <c r="A19" s="412" t="s">
        <v>443</v>
      </c>
      <c r="B19" s="413" t="s">
        <v>439</v>
      </c>
      <c r="C19" s="414">
        <v>209</v>
      </c>
      <c r="D19" s="414">
        <v>209</v>
      </c>
      <c r="E19" s="414">
        <v>247</v>
      </c>
      <c r="F19" s="414">
        <v>247</v>
      </c>
      <c r="G19" s="414">
        <v>259</v>
      </c>
      <c r="H19" s="414">
        <v>259</v>
      </c>
      <c r="I19" s="414">
        <v>370</v>
      </c>
      <c r="J19" s="414">
        <v>269</v>
      </c>
      <c r="K19" s="414">
        <v>298</v>
      </c>
      <c r="L19" s="414">
        <v>308</v>
      </c>
      <c r="M19" s="414">
        <v>413</v>
      </c>
      <c r="N19" s="414">
        <v>309</v>
      </c>
      <c r="O19" s="414">
        <v>413</v>
      </c>
      <c r="P19" s="415">
        <v>427</v>
      </c>
      <c r="Q19" s="416"/>
      <c r="R19" s="416"/>
      <c r="S19" s="416"/>
      <c r="T19" s="416"/>
      <c r="U19" s="416"/>
    </row>
    <row r="20" spans="1:21" ht="13.5">
      <c r="A20" s="412" t="s">
        <v>444</v>
      </c>
      <c r="B20" s="413" t="s">
        <v>439</v>
      </c>
      <c r="C20" s="414" t="s">
        <v>441</v>
      </c>
      <c r="D20" s="414" t="s">
        <v>441</v>
      </c>
      <c r="E20" s="414">
        <v>245</v>
      </c>
      <c r="F20" s="414">
        <v>245</v>
      </c>
      <c r="G20" s="414">
        <v>258</v>
      </c>
      <c r="H20" s="414">
        <v>258</v>
      </c>
      <c r="I20" s="414">
        <v>369</v>
      </c>
      <c r="J20" s="414">
        <v>268</v>
      </c>
      <c r="K20" s="414">
        <v>297</v>
      </c>
      <c r="L20" s="414">
        <v>307</v>
      </c>
      <c r="M20" s="414">
        <v>413</v>
      </c>
      <c r="N20" s="414">
        <v>426</v>
      </c>
      <c r="O20" s="414">
        <f>M20</f>
        <v>413</v>
      </c>
      <c r="P20" s="415">
        <v>427</v>
      </c>
      <c r="Q20" s="416"/>
      <c r="R20" s="416"/>
      <c r="S20" s="416"/>
      <c r="T20" s="416"/>
      <c r="U20" s="416"/>
    </row>
    <row r="21" spans="1:21" ht="13.5">
      <c r="A21" s="412" t="s">
        <v>445</v>
      </c>
      <c r="B21" s="413" t="s">
        <v>439</v>
      </c>
      <c r="C21" s="414" t="s">
        <v>441</v>
      </c>
      <c r="D21" s="414" t="s">
        <v>441</v>
      </c>
      <c r="E21" s="414" t="s">
        <v>441</v>
      </c>
      <c r="F21" s="414" t="s">
        <v>441</v>
      </c>
      <c r="G21" s="414">
        <v>302</v>
      </c>
      <c r="H21" s="414">
        <v>302</v>
      </c>
      <c r="I21" s="414">
        <v>431</v>
      </c>
      <c r="J21" s="414">
        <v>315</v>
      </c>
      <c r="K21" s="414" t="s">
        <v>441</v>
      </c>
      <c r="L21" s="414">
        <v>358</v>
      </c>
      <c r="M21" s="414" t="s">
        <v>441</v>
      </c>
      <c r="N21" s="414">
        <v>498</v>
      </c>
      <c r="O21" s="414" t="s">
        <v>441</v>
      </c>
      <c r="P21" s="415">
        <v>498</v>
      </c>
      <c r="Q21" s="416"/>
      <c r="R21" s="416"/>
      <c r="S21" s="416"/>
      <c r="T21" s="416"/>
      <c r="U21" s="416"/>
    </row>
    <row r="22" spans="1:21" ht="13.5">
      <c r="A22" s="417" t="s">
        <v>446</v>
      </c>
      <c r="B22" s="418" t="s">
        <v>439</v>
      </c>
      <c r="C22" s="419" t="s">
        <v>441</v>
      </c>
      <c r="D22" s="419" t="s">
        <v>441</v>
      </c>
      <c r="E22" s="419" t="s">
        <v>441</v>
      </c>
      <c r="F22" s="419" t="s">
        <v>441</v>
      </c>
      <c r="G22" s="419" t="s">
        <v>441</v>
      </c>
      <c r="H22" s="419" t="s">
        <v>441</v>
      </c>
      <c r="I22" s="419">
        <v>486</v>
      </c>
      <c r="J22" s="419" t="s">
        <v>441</v>
      </c>
      <c r="K22" s="419" t="s">
        <v>441</v>
      </c>
      <c r="L22" s="419" t="s">
        <v>441</v>
      </c>
      <c r="M22" s="419" t="s">
        <v>441</v>
      </c>
      <c r="N22" s="419" t="s">
        <v>441</v>
      </c>
      <c r="O22" s="419" t="s">
        <v>441</v>
      </c>
      <c r="P22" s="420" t="s">
        <v>441</v>
      </c>
      <c r="Q22" s="416"/>
      <c r="R22" s="416"/>
      <c r="S22" s="416"/>
      <c r="T22" s="416"/>
      <c r="U22" s="416"/>
    </row>
  </sheetData>
  <mergeCells count="3">
    <mergeCell ref="A13:P13"/>
    <mergeCell ref="A15:B15"/>
    <mergeCell ref="C15:P15"/>
  </mergeCells>
  <hyperlinks>
    <hyperlink ref="F9" r:id="rId1" display="http://www.euro-molodi.ru/profnastil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9"/>
  <sheetViews>
    <sheetView workbookViewId="0" topLeftCell="D1">
      <selection activeCell="A36" sqref="A36"/>
    </sheetView>
  </sheetViews>
  <sheetFormatPr defaultColWidth="9.140625" defaultRowHeight="12.75"/>
  <cols>
    <col min="1" max="1" width="41.8515625" style="0" customWidth="1"/>
    <col min="2" max="2" width="6.7109375" style="0" customWidth="1"/>
    <col min="3" max="3" width="0" style="0" hidden="1" customWidth="1"/>
    <col min="4" max="4" width="11.00390625" style="0" customWidth="1"/>
    <col min="5" max="5" width="0" style="0" hidden="1" customWidth="1"/>
    <col min="6" max="6" width="11.28125" style="0" customWidth="1"/>
    <col min="7" max="7" width="0" style="0" hidden="1" customWidth="1"/>
    <col min="8" max="8" width="12.421875" style="0" customWidth="1"/>
    <col min="9" max="9" width="0" style="0" hidden="1" customWidth="1"/>
    <col min="10" max="13" width="0" style="421" hidden="1" customWidth="1"/>
    <col min="14" max="21" width="0" style="0" hidden="1" customWidth="1"/>
  </cols>
  <sheetData>
    <row r="2" spans="1:3" ht="24.75">
      <c r="A2" s="422" t="s">
        <v>447</v>
      </c>
      <c r="B2" s="423"/>
      <c r="C2" s="423"/>
    </row>
    <row r="4" spans="1:22" ht="13.5" customHeight="1">
      <c r="A4" s="424" t="s">
        <v>448</v>
      </c>
      <c r="B4" s="425" t="s">
        <v>422</v>
      </c>
      <c r="C4" s="426" t="s">
        <v>449</v>
      </c>
      <c r="D4" s="427" t="s">
        <v>449</v>
      </c>
      <c r="E4" s="427" t="s">
        <v>450</v>
      </c>
      <c r="F4" s="427" t="s">
        <v>450</v>
      </c>
      <c r="G4" s="427" t="s">
        <v>451</v>
      </c>
      <c r="H4" s="427" t="s">
        <v>451</v>
      </c>
      <c r="I4" s="428" t="s">
        <v>452</v>
      </c>
      <c r="J4" s="427" t="s">
        <v>449</v>
      </c>
      <c r="K4" s="427" t="s">
        <v>450</v>
      </c>
      <c r="L4" s="427" t="s">
        <v>451</v>
      </c>
      <c r="M4" s="428" t="s">
        <v>452</v>
      </c>
      <c r="N4" s="429"/>
      <c r="O4" s="429"/>
      <c r="P4" s="428"/>
      <c r="Q4" s="429"/>
      <c r="R4" s="429"/>
      <c r="S4" s="429"/>
      <c r="T4" s="429"/>
      <c r="U4" s="429"/>
      <c r="V4" s="428" t="s">
        <v>452</v>
      </c>
    </row>
    <row r="5" spans="1:22" ht="13.5">
      <c r="A5" s="424"/>
      <c r="B5" s="430" t="s">
        <v>453</v>
      </c>
      <c r="C5" s="431"/>
      <c r="D5" s="432"/>
      <c r="E5" s="432">
        <v>0.03</v>
      </c>
      <c r="F5" s="432">
        <v>0.03</v>
      </c>
      <c r="G5" s="432">
        <v>0.06</v>
      </c>
      <c r="H5" s="432">
        <v>0.06</v>
      </c>
      <c r="I5" s="432">
        <v>0.1</v>
      </c>
      <c r="J5" s="432"/>
      <c r="K5" s="432">
        <v>0.03</v>
      </c>
      <c r="L5" s="432">
        <v>0.06</v>
      </c>
      <c r="M5" s="432">
        <v>0.1</v>
      </c>
      <c r="N5" s="429"/>
      <c r="O5" s="429"/>
      <c r="P5" s="432"/>
      <c r="Q5" s="429"/>
      <c r="R5" s="429"/>
      <c r="S5" s="429"/>
      <c r="T5" s="429"/>
      <c r="U5" s="429"/>
      <c r="V5" s="432">
        <v>0.1</v>
      </c>
    </row>
    <row r="6" spans="1:22" ht="12.75">
      <c r="A6" s="433" t="s">
        <v>454</v>
      </c>
      <c r="B6" s="434" t="s">
        <v>319</v>
      </c>
      <c r="C6" s="435">
        <v>11.88</v>
      </c>
      <c r="D6" s="436">
        <f>C6*125/100</f>
        <v>14.85</v>
      </c>
      <c r="E6" s="436">
        <v>11.52</v>
      </c>
      <c r="F6" s="436">
        <f>E6*125/100</f>
        <v>14.4</v>
      </c>
      <c r="G6" s="436">
        <v>11.17</v>
      </c>
      <c r="H6" s="436">
        <f>G6*125/100</f>
        <v>13.9625</v>
      </c>
      <c r="I6" s="436">
        <v>10.69</v>
      </c>
      <c r="J6" s="437">
        <v>11.88</v>
      </c>
      <c r="K6" s="437">
        <f>J6*0.97</f>
        <v>11.5236</v>
      </c>
      <c r="L6" s="437">
        <f>J6*0.94</f>
        <v>11.1672</v>
      </c>
      <c r="M6" s="437">
        <f>J6*0.9</f>
        <v>10.692</v>
      </c>
      <c r="N6" s="438">
        <v>319</v>
      </c>
      <c r="O6" s="438" t="e">
        <f>#REF!/N6-1</f>
        <v>#REF!</v>
      </c>
      <c r="P6" s="437">
        <f>N6*1.15</f>
        <v>366.84999999999997</v>
      </c>
      <c r="Q6" s="438">
        <v>340</v>
      </c>
      <c r="R6" s="438">
        <f>N6*N45</f>
        <v>0</v>
      </c>
      <c r="S6" s="438"/>
      <c r="T6" s="438"/>
      <c r="U6" s="438">
        <v>44</v>
      </c>
      <c r="V6" s="438">
        <f>I6*125/100</f>
        <v>13.3625</v>
      </c>
    </row>
    <row r="7" spans="1:22" ht="12.75">
      <c r="A7" s="439" t="s">
        <v>455</v>
      </c>
      <c r="B7" s="440" t="s">
        <v>319</v>
      </c>
      <c r="C7" s="435">
        <v>12.97</v>
      </c>
      <c r="D7" s="436">
        <f>C7*125/100</f>
        <v>16.2125</v>
      </c>
      <c r="E7" s="436">
        <v>12.58</v>
      </c>
      <c r="F7" s="436">
        <f>E7*125/100</f>
        <v>15.725</v>
      </c>
      <c r="G7" s="436">
        <v>12.19</v>
      </c>
      <c r="H7" s="436">
        <f>G7*125/100</f>
        <v>15.2375</v>
      </c>
      <c r="I7" s="436">
        <v>11.67</v>
      </c>
      <c r="J7" s="437">
        <v>12.97</v>
      </c>
      <c r="K7" s="437">
        <f>J7*0.97</f>
        <v>12.5809</v>
      </c>
      <c r="L7" s="437">
        <f>J7*0.94</f>
        <v>12.1918</v>
      </c>
      <c r="M7" s="437">
        <f>J7*0.9</f>
        <v>11.673</v>
      </c>
      <c r="N7" s="438">
        <v>348</v>
      </c>
      <c r="O7" s="438" t="e">
        <f>#REF!/N7-1</f>
        <v>#REF!</v>
      </c>
      <c r="P7" s="437">
        <f>N7*1.15</f>
        <v>400.2</v>
      </c>
      <c r="Q7" s="438">
        <v>353.6</v>
      </c>
      <c r="R7" s="438"/>
      <c r="S7" s="438"/>
      <c r="T7" s="438"/>
      <c r="U7" s="438">
        <v>44</v>
      </c>
      <c r="V7" s="438">
        <f>I7*125/100</f>
        <v>14.5875</v>
      </c>
    </row>
    <row r="8" spans="1:22" ht="12.75">
      <c r="A8" s="441" t="s">
        <v>456</v>
      </c>
      <c r="B8" s="440" t="s">
        <v>319</v>
      </c>
      <c r="C8" s="435">
        <v>13.82</v>
      </c>
      <c r="D8" s="436">
        <f>C8*125/100</f>
        <v>17.275</v>
      </c>
      <c r="E8" s="436">
        <v>13.41</v>
      </c>
      <c r="F8" s="436">
        <f>E8*125/100</f>
        <v>16.7625</v>
      </c>
      <c r="G8" s="436">
        <v>12.99</v>
      </c>
      <c r="H8" s="436">
        <f>G8*125/100</f>
        <v>16.2375</v>
      </c>
      <c r="I8" s="436">
        <v>12.44</v>
      </c>
      <c r="J8" s="437">
        <v>13.82</v>
      </c>
      <c r="K8" s="437">
        <f>J8*0.97</f>
        <v>13.4054</v>
      </c>
      <c r="L8" s="437">
        <f>J8*0.94</f>
        <v>12.9908</v>
      </c>
      <c r="M8" s="437">
        <f>J8*0.9</f>
        <v>12.438</v>
      </c>
      <c r="N8" s="438">
        <v>371</v>
      </c>
      <c r="O8" s="438" t="e">
        <f>#REF!/N8-1</f>
        <v>#REF!</v>
      </c>
      <c r="P8" s="437">
        <f>N8*1.15</f>
        <v>426.65</v>
      </c>
      <c r="Q8" s="438">
        <v>386.75</v>
      </c>
      <c r="R8" s="438"/>
      <c r="S8" s="438"/>
      <c r="T8" s="438"/>
      <c r="U8" s="438">
        <v>44</v>
      </c>
      <c r="V8" s="438">
        <f>I8*125/100</f>
        <v>15.55</v>
      </c>
    </row>
    <row r="9" spans="1:22" ht="12.75">
      <c r="A9" s="441" t="s">
        <v>457</v>
      </c>
      <c r="B9" s="440" t="s">
        <v>319</v>
      </c>
      <c r="C9" s="435">
        <v>10.17</v>
      </c>
      <c r="D9" s="436">
        <f>C9*125/100</f>
        <v>12.7125</v>
      </c>
      <c r="E9" s="436">
        <v>9.86</v>
      </c>
      <c r="F9" s="436">
        <f>E9*125/100</f>
        <v>12.325</v>
      </c>
      <c r="G9" s="436">
        <v>9.56</v>
      </c>
      <c r="H9" s="436">
        <f>G9*125/100</f>
        <v>11.95</v>
      </c>
      <c r="I9" s="436">
        <v>9.15</v>
      </c>
      <c r="J9" s="437">
        <v>10.17</v>
      </c>
      <c r="K9" s="437">
        <f>J9*0.97</f>
        <v>9.8649</v>
      </c>
      <c r="L9" s="437">
        <f>J9*0.94</f>
        <v>9.5598</v>
      </c>
      <c r="M9" s="437">
        <f>J9*0.9</f>
        <v>9.153</v>
      </c>
      <c r="N9" s="438">
        <v>274</v>
      </c>
      <c r="O9" s="438" t="e">
        <f>#REF!/N9-1</f>
        <v>#REF!</v>
      </c>
      <c r="P9" s="437">
        <f>N9*1.15</f>
        <v>315.09999999999997</v>
      </c>
      <c r="Q9" s="438">
        <v>289</v>
      </c>
      <c r="R9" s="438"/>
      <c r="S9" s="438"/>
      <c r="T9" s="438"/>
      <c r="U9" s="438">
        <v>44</v>
      </c>
      <c r="V9" s="438">
        <f>I9*125/100</f>
        <v>11.4375</v>
      </c>
    </row>
    <row r="10" spans="1:22" ht="12.75">
      <c r="A10" s="441" t="s">
        <v>458</v>
      </c>
      <c r="B10" s="440" t="s">
        <v>319</v>
      </c>
      <c r="C10" s="435">
        <v>27.52</v>
      </c>
      <c r="D10" s="436">
        <f>C10*125/100</f>
        <v>34.4</v>
      </c>
      <c r="E10" s="436">
        <v>26.69</v>
      </c>
      <c r="F10" s="436">
        <f>E10*125/100</f>
        <v>33.3625</v>
      </c>
      <c r="G10" s="436">
        <v>25.87</v>
      </c>
      <c r="H10" s="436">
        <f>G10*125/100</f>
        <v>32.3375</v>
      </c>
      <c r="I10" s="436">
        <v>24.77</v>
      </c>
      <c r="J10" s="437">
        <v>27.52</v>
      </c>
      <c r="K10" s="437">
        <f>J10*0.97</f>
        <v>26.694399999999998</v>
      </c>
      <c r="L10" s="437">
        <f>J10*0.94</f>
        <v>25.868799999999997</v>
      </c>
      <c r="M10" s="437">
        <f>J10*0.9</f>
        <v>24.768</v>
      </c>
      <c r="N10" s="438">
        <v>739</v>
      </c>
      <c r="O10" s="438" t="e">
        <f>#REF!/N10-1</f>
        <v>#REF!</v>
      </c>
      <c r="P10" s="437">
        <f>N10*1.15</f>
        <v>849.8499999999999</v>
      </c>
      <c r="Q10" s="438">
        <v>773</v>
      </c>
      <c r="R10" s="438"/>
      <c r="S10" s="438"/>
      <c r="T10" s="438"/>
      <c r="U10" s="438">
        <v>44</v>
      </c>
      <c r="V10" s="438">
        <f>I10*125/100</f>
        <v>30.9625</v>
      </c>
    </row>
    <row r="11" spans="1:22" ht="12.75">
      <c r="A11" s="441" t="s">
        <v>459</v>
      </c>
      <c r="B11" s="440" t="s">
        <v>319</v>
      </c>
      <c r="C11" s="435">
        <v>5.72</v>
      </c>
      <c r="D11" s="436">
        <f>C11*125/100</f>
        <v>7.15</v>
      </c>
      <c r="E11" s="436">
        <v>5.55</v>
      </c>
      <c r="F11" s="436">
        <f>E11*125/100</f>
        <v>6.9375</v>
      </c>
      <c r="G11" s="436">
        <v>5.38</v>
      </c>
      <c r="H11" s="436">
        <f>G11*125/100</f>
        <v>6.725</v>
      </c>
      <c r="I11" s="436">
        <v>5.15</v>
      </c>
      <c r="J11" s="437">
        <v>5.72</v>
      </c>
      <c r="K11" s="437">
        <f>J11*0.97</f>
        <v>5.5484</v>
      </c>
      <c r="L11" s="437">
        <f>J11*0.94</f>
        <v>5.376799999999999</v>
      </c>
      <c r="M11" s="437">
        <f>J11*0.9</f>
        <v>5.148</v>
      </c>
      <c r="N11" s="438">
        <v>154</v>
      </c>
      <c r="O11" s="438" t="e">
        <f>#REF!/N11-1</f>
        <v>#REF!</v>
      </c>
      <c r="P11" s="437">
        <f>N11*1.15</f>
        <v>177.1</v>
      </c>
      <c r="Q11" s="438">
        <v>161</v>
      </c>
      <c r="R11" s="438"/>
      <c r="S11" s="438"/>
      <c r="T11" s="438"/>
      <c r="U11" s="438">
        <v>44</v>
      </c>
      <c r="V11" s="438">
        <f>I11*125/100</f>
        <v>6.4375</v>
      </c>
    </row>
    <row r="12" spans="1:22" ht="12.75">
      <c r="A12" s="441" t="s">
        <v>460</v>
      </c>
      <c r="B12" s="440" t="s">
        <v>319</v>
      </c>
      <c r="C12" s="435">
        <v>14</v>
      </c>
      <c r="D12" s="436">
        <f>C12*125/100</f>
        <v>17.5</v>
      </c>
      <c r="E12" s="436">
        <v>13.58</v>
      </c>
      <c r="F12" s="436">
        <f>E12*125/100</f>
        <v>16.975</v>
      </c>
      <c r="G12" s="436">
        <v>13.16</v>
      </c>
      <c r="H12" s="436">
        <f>G12*125/100</f>
        <v>16.45</v>
      </c>
      <c r="I12" s="436">
        <v>12.6</v>
      </c>
      <c r="J12" s="437">
        <v>14</v>
      </c>
      <c r="K12" s="437">
        <f>J12*0.97</f>
        <v>13.58</v>
      </c>
      <c r="L12" s="437">
        <f>J12*0.94</f>
        <v>13.16</v>
      </c>
      <c r="M12" s="437">
        <f>J12*0.9</f>
        <v>12.6</v>
      </c>
      <c r="N12" s="438">
        <v>376</v>
      </c>
      <c r="O12" s="438" t="e">
        <f>#REF!/N12-1</f>
        <v>#REF!</v>
      </c>
      <c r="P12" s="437">
        <f>N12*1.15</f>
        <v>432.4</v>
      </c>
      <c r="Q12" s="438">
        <v>357</v>
      </c>
      <c r="R12" s="438"/>
      <c r="S12" s="438"/>
      <c r="T12" s="438"/>
      <c r="U12" s="438">
        <v>44</v>
      </c>
      <c r="V12" s="438">
        <f>I12*125/100</f>
        <v>15.75</v>
      </c>
    </row>
    <row r="13" spans="1:22" ht="12.75">
      <c r="A13" s="441" t="s">
        <v>461</v>
      </c>
      <c r="B13" s="440" t="s">
        <v>319</v>
      </c>
      <c r="C13" s="435">
        <v>14</v>
      </c>
      <c r="D13" s="436">
        <f>C13*125/100</f>
        <v>17.5</v>
      </c>
      <c r="E13" s="436">
        <v>13.58</v>
      </c>
      <c r="F13" s="436">
        <f>E13*125/100</f>
        <v>16.975</v>
      </c>
      <c r="G13" s="436">
        <v>13.16</v>
      </c>
      <c r="H13" s="436">
        <f>G13*125/100</f>
        <v>16.45</v>
      </c>
      <c r="I13" s="436">
        <v>12.6</v>
      </c>
      <c r="J13" s="437">
        <v>14</v>
      </c>
      <c r="K13" s="437">
        <f>J13*0.97</f>
        <v>13.58</v>
      </c>
      <c r="L13" s="437">
        <f>J13*0.94</f>
        <v>13.16</v>
      </c>
      <c r="M13" s="437">
        <f>J13*0.9</f>
        <v>12.6</v>
      </c>
      <c r="N13" s="438">
        <v>376</v>
      </c>
      <c r="O13" s="438" t="e">
        <f>#REF!/N13-1</f>
        <v>#REF!</v>
      </c>
      <c r="P13" s="437">
        <f>N13*1.15</f>
        <v>432.4</v>
      </c>
      <c r="Q13" s="438">
        <v>357</v>
      </c>
      <c r="R13" s="438"/>
      <c r="S13" s="438"/>
      <c r="T13" s="438"/>
      <c r="U13" s="438">
        <v>44</v>
      </c>
      <c r="V13" s="438">
        <f>I13*125/100</f>
        <v>15.75</v>
      </c>
    </row>
    <row r="14" spans="1:22" ht="12.75">
      <c r="A14" s="442" t="s">
        <v>462</v>
      </c>
      <c r="B14" s="440" t="s">
        <v>319</v>
      </c>
      <c r="C14" s="435">
        <v>40.35</v>
      </c>
      <c r="D14" s="436">
        <f>C14*125/100</f>
        <v>50.4375</v>
      </c>
      <c r="E14" s="436">
        <v>39.14</v>
      </c>
      <c r="F14" s="436">
        <f>E14*125/100</f>
        <v>48.925</v>
      </c>
      <c r="G14" s="436">
        <v>37.93</v>
      </c>
      <c r="H14" s="436">
        <f>G14*125/100</f>
        <v>47.4125</v>
      </c>
      <c r="I14" s="436">
        <v>36.32</v>
      </c>
      <c r="J14" s="437">
        <v>40.35</v>
      </c>
      <c r="K14" s="437">
        <f>J14*0.97</f>
        <v>39.1395</v>
      </c>
      <c r="L14" s="437">
        <f>J14*0.94</f>
        <v>37.929</v>
      </c>
      <c r="M14" s="437">
        <f>J14*0.9</f>
        <v>36.315000000000005</v>
      </c>
      <c r="N14" s="438">
        <v>1084</v>
      </c>
      <c r="O14" s="438" t="e">
        <f>#REF!/N14-1</f>
        <v>#REF!</v>
      </c>
      <c r="P14" s="437">
        <f>N14*1.15</f>
        <v>1246.6</v>
      </c>
      <c r="Q14" s="438">
        <v>1028.5</v>
      </c>
      <c r="R14" s="438"/>
      <c r="S14" s="438"/>
      <c r="T14" s="438"/>
      <c r="U14" s="438">
        <v>44</v>
      </c>
      <c r="V14" s="438">
        <f>I14*125/100</f>
        <v>45.4</v>
      </c>
    </row>
    <row r="15" spans="1:22" ht="12.75">
      <c r="A15" s="442" t="s">
        <v>463</v>
      </c>
      <c r="B15" s="440" t="s">
        <v>319</v>
      </c>
      <c r="C15" s="435">
        <v>40.35</v>
      </c>
      <c r="D15" s="436">
        <f>C15*125/100</f>
        <v>50.4375</v>
      </c>
      <c r="E15" s="436">
        <v>39.14</v>
      </c>
      <c r="F15" s="436">
        <f>E15*125/100</f>
        <v>48.925</v>
      </c>
      <c r="G15" s="436">
        <v>37.93</v>
      </c>
      <c r="H15" s="436">
        <f>G15*125/100</f>
        <v>47.4125</v>
      </c>
      <c r="I15" s="436">
        <v>36.32</v>
      </c>
      <c r="J15" s="437">
        <v>40.35</v>
      </c>
      <c r="K15" s="437">
        <f>J15*0.97</f>
        <v>39.1395</v>
      </c>
      <c r="L15" s="437">
        <f>J15*0.94</f>
        <v>37.929</v>
      </c>
      <c r="M15" s="437">
        <f>J15*0.9</f>
        <v>36.315000000000005</v>
      </c>
      <c r="N15" s="438">
        <v>1084</v>
      </c>
      <c r="O15" s="438" t="e">
        <f>#REF!/N15-1</f>
        <v>#REF!</v>
      </c>
      <c r="P15" s="437">
        <f>N15*1.15</f>
        <v>1246.6</v>
      </c>
      <c r="Q15" s="438"/>
      <c r="R15" s="438"/>
      <c r="S15" s="438"/>
      <c r="T15" s="438"/>
      <c r="U15" s="438">
        <v>44</v>
      </c>
      <c r="V15" s="438">
        <f>I15*125/100</f>
        <v>45.4</v>
      </c>
    </row>
    <row r="16" spans="1:22" ht="12.75">
      <c r="A16" s="443" t="s">
        <v>464</v>
      </c>
      <c r="B16" s="440" t="s">
        <v>319</v>
      </c>
      <c r="C16" s="435">
        <v>14</v>
      </c>
      <c r="D16" s="436">
        <f>C16*125/100</f>
        <v>17.5</v>
      </c>
      <c r="E16" s="436">
        <v>13.58</v>
      </c>
      <c r="F16" s="436">
        <f>E16*125/100</f>
        <v>16.975</v>
      </c>
      <c r="G16" s="436">
        <v>13.16</v>
      </c>
      <c r="H16" s="436">
        <f>G16*125/100</f>
        <v>16.45</v>
      </c>
      <c r="I16" s="436">
        <v>12.6</v>
      </c>
      <c r="J16" s="437">
        <v>14</v>
      </c>
      <c r="K16" s="437">
        <f>J16*0.97</f>
        <v>13.58</v>
      </c>
      <c r="L16" s="437">
        <f>J16*0.94</f>
        <v>13.16</v>
      </c>
      <c r="M16" s="437">
        <f>J16*0.9</f>
        <v>12.6</v>
      </c>
      <c r="N16" s="438">
        <v>376</v>
      </c>
      <c r="O16" s="438" t="e">
        <f>#REF!/N16-1</f>
        <v>#REF!</v>
      </c>
      <c r="P16" s="437">
        <f>N16*1.15</f>
        <v>432.4</v>
      </c>
      <c r="Q16" s="438"/>
      <c r="R16" s="438"/>
      <c r="S16" s="438"/>
      <c r="T16" s="438"/>
      <c r="U16" s="438">
        <v>44</v>
      </c>
      <c r="V16" s="438">
        <f>I16*125/100</f>
        <v>15.75</v>
      </c>
    </row>
    <row r="17" spans="1:22" ht="12.75">
      <c r="A17" s="443" t="s">
        <v>465</v>
      </c>
      <c r="B17" s="440" t="s">
        <v>319</v>
      </c>
      <c r="C17" s="435">
        <v>14</v>
      </c>
      <c r="D17" s="436">
        <f>C17*125/100</f>
        <v>17.5</v>
      </c>
      <c r="E17" s="436">
        <v>13.58</v>
      </c>
      <c r="F17" s="436">
        <f>E17*125/100</f>
        <v>16.975</v>
      </c>
      <c r="G17" s="436">
        <v>13.16</v>
      </c>
      <c r="H17" s="436">
        <f>G17*125/100</f>
        <v>16.45</v>
      </c>
      <c r="I17" s="436">
        <v>12.6</v>
      </c>
      <c r="J17" s="437">
        <v>14</v>
      </c>
      <c r="K17" s="437">
        <f>J17*0.97</f>
        <v>13.58</v>
      </c>
      <c r="L17" s="437">
        <f>J17*0.94</f>
        <v>13.16</v>
      </c>
      <c r="M17" s="437">
        <f>J17*0.9</f>
        <v>12.6</v>
      </c>
      <c r="N17" s="438">
        <v>376</v>
      </c>
      <c r="O17" s="438" t="e">
        <f>#REF!/N17-1</f>
        <v>#REF!</v>
      </c>
      <c r="P17" s="437">
        <f>N17*1.15</f>
        <v>432.4</v>
      </c>
      <c r="Q17" s="438"/>
      <c r="R17" s="438"/>
      <c r="S17" s="438"/>
      <c r="T17" s="438"/>
      <c r="U17" s="438">
        <v>44</v>
      </c>
      <c r="V17" s="438">
        <f>I17*125/100</f>
        <v>15.75</v>
      </c>
    </row>
    <row r="18" spans="1:22" ht="12.75">
      <c r="A18" s="444" t="s">
        <v>466</v>
      </c>
      <c r="B18" s="440" t="s">
        <v>319</v>
      </c>
      <c r="C18" s="435">
        <v>12.65</v>
      </c>
      <c r="D18" s="436">
        <f>C18*125/100</f>
        <v>15.8125</v>
      </c>
      <c r="E18" s="436">
        <v>12.27</v>
      </c>
      <c r="F18" s="436">
        <f>E18*125/100</f>
        <v>15.3375</v>
      </c>
      <c r="G18" s="436">
        <v>11.89</v>
      </c>
      <c r="H18" s="436">
        <f>G18*125/100</f>
        <v>14.8625</v>
      </c>
      <c r="I18" s="436">
        <v>11.39</v>
      </c>
      <c r="J18" s="437">
        <v>12.65</v>
      </c>
      <c r="K18" s="437">
        <f>J18*0.97</f>
        <v>12.2705</v>
      </c>
      <c r="L18" s="437">
        <f>J18*0.94</f>
        <v>11.891</v>
      </c>
      <c r="M18" s="437">
        <f>J18*0.9</f>
        <v>11.385</v>
      </c>
      <c r="N18" s="438">
        <v>340</v>
      </c>
      <c r="O18" s="438" t="e">
        <f>#REF!/N18-1</f>
        <v>#REF!</v>
      </c>
      <c r="P18" s="437">
        <f>N18*1.15</f>
        <v>390.99999999999994</v>
      </c>
      <c r="Q18" s="438">
        <v>365</v>
      </c>
      <c r="R18" s="438"/>
      <c r="S18" s="438"/>
      <c r="T18" s="438"/>
      <c r="U18" s="438">
        <v>44</v>
      </c>
      <c r="V18" s="438">
        <f>I18*125/100</f>
        <v>14.2375</v>
      </c>
    </row>
    <row r="19" spans="1:22" ht="12.75">
      <c r="A19" s="444" t="s">
        <v>467</v>
      </c>
      <c r="B19" s="440" t="s">
        <v>319</v>
      </c>
      <c r="C19" s="435">
        <v>15.71</v>
      </c>
      <c r="D19" s="436">
        <f>C19*125/100</f>
        <v>19.6375</v>
      </c>
      <c r="E19" s="436">
        <v>15.24</v>
      </c>
      <c r="F19" s="436">
        <f>E19*125/100</f>
        <v>19.05</v>
      </c>
      <c r="G19" s="436">
        <v>14.77</v>
      </c>
      <c r="H19" s="436">
        <f>G19*125/100</f>
        <v>18.4625</v>
      </c>
      <c r="I19" s="436">
        <v>14.14</v>
      </c>
      <c r="J19" s="437">
        <v>15.71</v>
      </c>
      <c r="K19" s="437">
        <f>J19*0.97</f>
        <v>15.2387</v>
      </c>
      <c r="L19" s="437">
        <f>J19*0.94</f>
        <v>14.7674</v>
      </c>
      <c r="M19" s="437">
        <f>J19*0.9</f>
        <v>14.139000000000001</v>
      </c>
      <c r="N19" s="438">
        <v>422</v>
      </c>
      <c r="O19" s="438" t="e">
        <f>#REF!/N19-1</f>
        <v>#REF!</v>
      </c>
      <c r="P19" s="437">
        <f>N19*1.15</f>
        <v>485.29999999999995</v>
      </c>
      <c r="Q19" s="438">
        <v>463</v>
      </c>
      <c r="R19" s="438"/>
      <c r="S19" s="438"/>
      <c r="T19" s="438"/>
      <c r="U19" s="438">
        <v>44</v>
      </c>
      <c r="V19" s="438">
        <f>I19*125/100</f>
        <v>17.675</v>
      </c>
    </row>
    <row r="20" spans="1:22" ht="12.75">
      <c r="A20" s="444" t="s">
        <v>468</v>
      </c>
      <c r="B20" s="440" t="s">
        <v>319</v>
      </c>
      <c r="C20" s="435">
        <v>13.71</v>
      </c>
      <c r="D20" s="436">
        <f>C20*125/100</f>
        <v>17.1375</v>
      </c>
      <c r="E20" s="436">
        <v>13.3</v>
      </c>
      <c r="F20" s="436">
        <f>E20*125/100</f>
        <v>16.625</v>
      </c>
      <c r="G20" s="436">
        <v>12.89</v>
      </c>
      <c r="H20" s="436">
        <f>G20*125/100</f>
        <v>16.1125</v>
      </c>
      <c r="I20" s="436">
        <v>12.34</v>
      </c>
      <c r="J20" s="437">
        <v>13.71</v>
      </c>
      <c r="K20" s="437">
        <f>J20*0.97</f>
        <v>13.2987</v>
      </c>
      <c r="L20" s="437">
        <f>J20*0.94</f>
        <v>12.8874</v>
      </c>
      <c r="M20" s="437">
        <f>J20*0.9</f>
        <v>12.339</v>
      </c>
      <c r="N20" s="438">
        <v>368</v>
      </c>
      <c r="O20" s="438" t="e">
        <f>#REF!/N20-1</f>
        <v>#REF!</v>
      </c>
      <c r="P20" s="437">
        <f>N20*1.15</f>
        <v>423.2</v>
      </c>
      <c r="Q20" s="438">
        <v>386</v>
      </c>
      <c r="R20" s="438"/>
      <c r="S20" s="438"/>
      <c r="T20" s="438"/>
      <c r="U20" s="438">
        <v>44</v>
      </c>
      <c r="V20" s="438">
        <f>I20*125/100</f>
        <v>15.425</v>
      </c>
    </row>
    <row r="21" spans="1:22" ht="12.75">
      <c r="A21" s="444" t="s">
        <v>469</v>
      </c>
      <c r="B21" s="440" t="s">
        <v>319</v>
      </c>
      <c r="C21" s="435">
        <v>17.91</v>
      </c>
      <c r="D21" s="436">
        <f>C21*125/100</f>
        <v>22.3875</v>
      </c>
      <c r="E21" s="436">
        <v>17.37</v>
      </c>
      <c r="F21" s="436">
        <f>E21*125/100</f>
        <v>21.7125</v>
      </c>
      <c r="G21" s="436">
        <v>16.84</v>
      </c>
      <c r="H21" s="436">
        <f>G21*125/100</f>
        <v>21.05</v>
      </c>
      <c r="I21" s="436">
        <v>16.12</v>
      </c>
      <c r="J21" s="437">
        <v>17.91</v>
      </c>
      <c r="K21" s="437">
        <f>J21*0.97</f>
        <v>17.3727</v>
      </c>
      <c r="L21" s="437">
        <f>J21*0.94</f>
        <v>16.8354</v>
      </c>
      <c r="M21" s="437">
        <f>J21*0.9</f>
        <v>16.119</v>
      </c>
      <c r="N21" s="438">
        <v>482</v>
      </c>
      <c r="O21" s="438" t="e">
        <f>#REF!/N21-1</f>
        <v>#REF!</v>
      </c>
      <c r="P21" s="437">
        <f>N21*1.15</f>
        <v>554.3</v>
      </c>
      <c r="Q21" s="438">
        <v>510</v>
      </c>
      <c r="R21" s="438"/>
      <c r="S21" s="438"/>
      <c r="T21" s="438"/>
      <c r="U21" s="438">
        <v>44</v>
      </c>
      <c r="V21" s="438">
        <f>I21*125/100</f>
        <v>20.150000000000002</v>
      </c>
    </row>
    <row r="22" spans="1:22" ht="12.75">
      <c r="A22" s="444" t="s">
        <v>470</v>
      </c>
      <c r="B22" s="440" t="s">
        <v>319</v>
      </c>
      <c r="C22" s="435">
        <v>12.34</v>
      </c>
      <c r="D22" s="436">
        <f>C22*125/100</f>
        <v>15.425</v>
      </c>
      <c r="E22" s="436">
        <v>11.97</v>
      </c>
      <c r="F22" s="436">
        <f>E22*125/100</f>
        <v>14.9625</v>
      </c>
      <c r="G22" s="436">
        <v>11.6</v>
      </c>
      <c r="H22" s="436">
        <f>G22*125/100</f>
        <v>14.5</v>
      </c>
      <c r="I22" s="436">
        <v>11.11</v>
      </c>
      <c r="J22" s="437">
        <v>12.34</v>
      </c>
      <c r="K22" s="437">
        <f>J22*0.97</f>
        <v>11.9698</v>
      </c>
      <c r="L22" s="437">
        <f>J22*0.94</f>
        <v>11.599599999999999</v>
      </c>
      <c r="M22" s="437">
        <f>J22*0.9</f>
        <v>11.106</v>
      </c>
      <c r="N22" s="438">
        <v>332</v>
      </c>
      <c r="O22" s="438" t="e">
        <f>#REF!/N22-1</f>
        <v>#REF!</v>
      </c>
      <c r="P22" s="437">
        <f>N22*1.15</f>
        <v>381.79999999999995</v>
      </c>
      <c r="Q22" s="438">
        <v>348.5</v>
      </c>
      <c r="R22" s="438"/>
      <c r="S22" s="438"/>
      <c r="T22" s="438"/>
      <c r="U22" s="438">
        <v>44</v>
      </c>
      <c r="V22" s="438">
        <f>I22*125/100</f>
        <v>13.8875</v>
      </c>
    </row>
    <row r="23" spans="1:22" ht="12.75">
      <c r="A23" s="444" t="s">
        <v>471</v>
      </c>
      <c r="B23" s="440" t="s">
        <v>319</v>
      </c>
      <c r="C23" s="435">
        <v>83.6</v>
      </c>
      <c r="D23" s="436">
        <f>C23*125/100</f>
        <v>104.5</v>
      </c>
      <c r="E23" s="436">
        <v>81.09</v>
      </c>
      <c r="F23" s="436">
        <f>E23*125/100</f>
        <v>101.3625</v>
      </c>
      <c r="G23" s="436">
        <v>78.58</v>
      </c>
      <c r="H23" s="436">
        <f>G23*125/100</f>
        <v>98.225</v>
      </c>
      <c r="I23" s="436">
        <v>75.24</v>
      </c>
      <c r="J23" s="437">
        <v>83.6</v>
      </c>
      <c r="K23" s="437">
        <f>J23*0.97</f>
        <v>81.092</v>
      </c>
      <c r="L23" s="437">
        <f>J23*0.94</f>
        <v>78.58399999999999</v>
      </c>
      <c r="M23" s="437">
        <f>J23*0.9</f>
        <v>75.24</v>
      </c>
      <c r="N23" s="438">
        <v>2246</v>
      </c>
      <c r="O23" s="438" t="e">
        <f>#REF!/N23-1</f>
        <v>#REF!</v>
      </c>
      <c r="P23" s="437">
        <f>N23*1.15</f>
        <v>2582.8999999999996</v>
      </c>
      <c r="Q23" s="438">
        <v>2116.5</v>
      </c>
      <c r="R23" s="438"/>
      <c r="S23" s="438"/>
      <c r="T23" s="438"/>
      <c r="U23" s="438">
        <v>44</v>
      </c>
      <c r="V23" s="438">
        <f>I23*125/100</f>
        <v>94.05</v>
      </c>
    </row>
    <row r="24" spans="1:22" ht="12.75">
      <c r="A24" s="444" t="s">
        <v>472</v>
      </c>
      <c r="B24" s="440" t="s">
        <v>319</v>
      </c>
      <c r="C24" s="435">
        <v>83.6</v>
      </c>
      <c r="D24" s="436">
        <f>C24*125/100</f>
        <v>104.5</v>
      </c>
      <c r="E24" s="436">
        <v>81.09</v>
      </c>
      <c r="F24" s="436">
        <f>E24*125/100</f>
        <v>101.3625</v>
      </c>
      <c r="G24" s="436">
        <v>78.58</v>
      </c>
      <c r="H24" s="436">
        <f>G24*125/100</f>
        <v>98.225</v>
      </c>
      <c r="I24" s="436">
        <v>75.24</v>
      </c>
      <c r="J24" s="437">
        <v>83.6</v>
      </c>
      <c r="K24" s="437">
        <f>J24*0.97</f>
        <v>81.092</v>
      </c>
      <c r="L24" s="437">
        <f>J24*0.94</f>
        <v>78.58399999999999</v>
      </c>
      <c r="M24" s="437">
        <f>J24*0.9</f>
        <v>75.24</v>
      </c>
      <c r="N24" s="438">
        <v>2246</v>
      </c>
      <c r="O24" s="438" t="e">
        <f>#REF!/N24-1</f>
        <v>#REF!</v>
      </c>
      <c r="P24" s="437">
        <f>N24*1.15</f>
        <v>2582.8999999999996</v>
      </c>
      <c r="Q24" s="438">
        <v>2116.5</v>
      </c>
      <c r="R24" s="438"/>
      <c r="S24" s="438"/>
      <c r="T24" s="438"/>
      <c r="U24" s="438">
        <v>44</v>
      </c>
      <c r="V24" s="438">
        <f>I24*125/100</f>
        <v>94.05</v>
      </c>
    </row>
    <row r="25" spans="1:22" ht="12.75">
      <c r="A25" s="444" t="s">
        <v>473</v>
      </c>
      <c r="B25" s="440" t="s">
        <v>319</v>
      </c>
      <c r="C25" s="435">
        <v>71.4</v>
      </c>
      <c r="D25" s="436">
        <f>C25*125/100</f>
        <v>89.25</v>
      </c>
      <c r="E25" s="436">
        <v>69.26</v>
      </c>
      <c r="F25" s="436">
        <f>E25*125/100</f>
        <v>86.575</v>
      </c>
      <c r="G25" s="436">
        <v>67.12</v>
      </c>
      <c r="H25" s="436">
        <f>G25*125/100</f>
        <v>83.9</v>
      </c>
      <c r="I25" s="436">
        <v>64.26</v>
      </c>
      <c r="J25" s="437">
        <v>71.4</v>
      </c>
      <c r="K25" s="437">
        <f>J25*0.97</f>
        <v>69.25800000000001</v>
      </c>
      <c r="L25" s="437">
        <f>J25*0.94</f>
        <v>67.116</v>
      </c>
      <c r="M25" s="437">
        <f>J25*0.9</f>
        <v>64.26</v>
      </c>
      <c r="N25" s="438">
        <v>1919</v>
      </c>
      <c r="O25" s="438" t="e">
        <f>#REF!/N25-1</f>
        <v>#REF!</v>
      </c>
      <c r="P25" s="437">
        <f>N25*1.15</f>
        <v>2206.85</v>
      </c>
      <c r="Q25" s="438">
        <v>1759.5</v>
      </c>
      <c r="R25" s="438"/>
      <c r="S25" s="438"/>
      <c r="T25" s="438"/>
      <c r="U25" s="438">
        <v>44</v>
      </c>
      <c r="V25" s="438">
        <f>I25*125/100</f>
        <v>80.325</v>
      </c>
    </row>
    <row r="26" spans="1:22" ht="12.75">
      <c r="A26" s="444" t="s">
        <v>474</v>
      </c>
      <c r="B26" s="440" t="s">
        <v>319</v>
      </c>
      <c r="C26" s="435">
        <v>83.6</v>
      </c>
      <c r="D26" s="436">
        <f>C26*125/100</f>
        <v>104.5</v>
      </c>
      <c r="E26" s="436">
        <v>81.09</v>
      </c>
      <c r="F26" s="436">
        <f>E26*125/100</f>
        <v>101.3625</v>
      </c>
      <c r="G26" s="436">
        <v>78.58</v>
      </c>
      <c r="H26" s="436">
        <f>G26*125/100</f>
        <v>98.225</v>
      </c>
      <c r="I26" s="436">
        <v>75.24</v>
      </c>
      <c r="J26" s="437">
        <v>83.6</v>
      </c>
      <c r="K26" s="437">
        <f>J26*0.97</f>
        <v>81.092</v>
      </c>
      <c r="L26" s="437">
        <f>J26*0.94</f>
        <v>78.58399999999999</v>
      </c>
      <c r="M26" s="437">
        <f>J26*0.9</f>
        <v>75.24</v>
      </c>
      <c r="N26" s="438">
        <v>2246</v>
      </c>
      <c r="O26" s="438" t="e">
        <f>#REF!/N26-1</f>
        <v>#REF!</v>
      </c>
      <c r="P26" s="437">
        <f>N26*1.15</f>
        <v>2582.8999999999996</v>
      </c>
      <c r="Q26" s="438">
        <v>2116.5</v>
      </c>
      <c r="R26" s="438"/>
      <c r="S26" s="438"/>
      <c r="T26" s="438"/>
      <c r="U26" s="438">
        <v>44</v>
      </c>
      <c r="V26" s="438">
        <f>I26*125/100</f>
        <v>94.05</v>
      </c>
    </row>
    <row r="27" spans="1:22" ht="12.75">
      <c r="A27" s="445" t="s">
        <v>475</v>
      </c>
      <c r="B27" s="440" t="s">
        <v>319</v>
      </c>
      <c r="C27" s="435">
        <v>72.05</v>
      </c>
      <c r="D27" s="436">
        <f>C27*125/100</f>
        <v>90.0625</v>
      </c>
      <c r="E27" s="436">
        <v>69.89</v>
      </c>
      <c r="F27" s="436">
        <f>E27*125/100</f>
        <v>87.3625</v>
      </c>
      <c r="G27" s="436">
        <v>67.73</v>
      </c>
      <c r="H27" s="436">
        <f>G27*125/100</f>
        <v>84.6625</v>
      </c>
      <c r="I27" s="436">
        <v>64.85</v>
      </c>
      <c r="J27" s="437">
        <v>72.05</v>
      </c>
      <c r="K27" s="437">
        <f>J27*0.97</f>
        <v>69.8885</v>
      </c>
      <c r="L27" s="437">
        <f>J27*0.94</f>
        <v>67.72699999999999</v>
      </c>
      <c r="M27" s="437">
        <f>J27*0.9</f>
        <v>64.845</v>
      </c>
      <c r="N27" s="438">
        <v>1953</v>
      </c>
      <c r="O27" s="438" t="e">
        <f>#REF!/N27-1</f>
        <v>#REF!</v>
      </c>
      <c r="P27" s="437">
        <f>N27*1.15</f>
        <v>2245.95</v>
      </c>
      <c r="Q27" s="438">
        <v>1980.5</v>
      </c>
      <c r="R27" s="438"/>
      <c r="S27" s="438"/>
      <c r="T27" s="438"/>
      <c r="U27" s="438">
        <v>44</v>
      </c>
      <c r="V27" s="438">
        <f>I27*125/100</f>
        <v>81.06249999999999</v>
      </c>
    </row>
    <row r="28" spans="1:22" ht="12.75">
      <c r="A28" s="446" t="s">
        <v>476</v>
      </c>
      <c r="B28" s="447" t="s">
        <v>319</v>
      </c>
      <c r="C28" s="435">
        <v>104.8</v>
      </c>
      <c r="D28" s="436">
        <f>C28*125/100</f>
        <v>131</v>
      </c>
      <c r="E28" s="436">
        <v>101.66</v>
      </c>
      <c r="F28" s="436">
        <f>E28*125/100</f>
        <v>127.075</v>
      </c>
      <c r="G28" s="436">
        <v>98.51</v>
      </c>
      <c r="H28" s="436">
        <f>G28*125/100</f>
        <v>123.1375</v>
      </c>
      <c r="I28" s="436">
        <v>94.32</v>
      </c>
      <c r="J28" s="437">
        <v>104.8</v>
      </c>
      <c r="K28" s="437">
        <f>J28*0.97</f>
        <v>101.65599999999999</v>
      </c>
      <c r="L28" s="437">
        <f>J28*0.94</f>
        <v>98.51199999999999</v>
      </c>
      <c r="M28" s="437">
        <f>J28*0.9</f>
        <v>94.32</v>
      </c>
      <c r="N28" s="438"/>
      <c r="O28" s="438"/>
      <c r="P28" s="437"/>
      <c r="Q28" s="438"/>
      <c r="R28" s="438"/>
      <c r="S28" s="438"/>
      <c r="T28" s="438"/>
      <c r="U28" s="438">
        <v>44</v>
      </c>
      <c r="V28" s="438">
        <f>I28*125/100</f>
        <v>117.9</v>
      </c>
    </row>
    <row r="29" spans="1:22" ht="12.75">
      <c r="A29" s="448" t="s">
        <v>477</v>
      </c>
      <c r="B29" s="449" t="s">
        <v>319</v>
      </c>
      <c r="C29" s="435">
        <v>73.95</v>
      </c>
      <c r="D29" s="436">
        <f>C29*125/100</f>
        <v>92.4375</v>
      </c>
      <c r="E29" s="436">
        <v>71.73</v>
      </c>
      <c r="F29" s="436">
        <f>E29*125/100</f>
        <v>89.6625</v>
      </c>
      <c r="G29" s="436">
        <v>69.51</v>
      </c>
      <c r="H29" s="436">
        <f>G29*125/100</f>
        <v>86.8875</v>
      </c>
      <c r="I29" s="436">
        <v>66.56</v>
      </c>
      <c r="J29" s="437">
        <v>73.95</v>
      </c>
      <c r="K29" s="437">
        <f>J29*0.97</f>
        <v>71.7315</v>
      </c>
      <c r="L29" s="437">
        <f>J29*0.94</f>
        <v>69.513</v>
      </c>
      <c r="M29" s="437">
        <f>J29*0.9</f>
        <v>66.555</v>
      </c>
      <c r="N29" s="438">
        <v>1987</v>
      </c>
      <c r="O29" s="438" t="e">
        <f>#REF!/N29-1</f>
        <v>#REF!</v>
      </c>
      <c r="P29" s="437">
        <f>N29*1.15</f>
        <v>2285.0499999999997</v>
      </c>
      <c r="Q29" s="438">
        <v>1976.25</v>
      </c>
      <c r="R29" s="438"/>
      <c r="S29" s="438"/>
      <c r="T29" s="438"/>
      <c r="U29" s="438">
        <v>44</v>
      </c>
      <c r="V29" s="438">
        <f>I29*125/100</f>
        <v>83.2</v>
      </c>
    </row>
  </sheetData>
  <mergeCells count="1">
    <mergeCell ref="A4:A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2009-12-11T12:43:51Z</cp:lastPrinted>
  <dcterms:created xsi:type="dcterms:W3CDTF">2009-06-18T13:34:50Z</dcterms:created>
  <dcterms:modified xsi:type="dcterms:W3CDTF">2010-02-21T12:18:04Z</dcterms:modified>
  <cp:category/>
  <cp:version/>
  <cp:contentType/>
  <cp:contentStatus/>
</cp:coreProperties>
</file>